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5" windowWidth="18960" windowHeight="11325" activeTab="3"/>
  </bookViews>
  <sheets>
    <sheet name="Annexure-III 1 to 3" sheetId="3" r:id="rId1"/>
    <sheet name="Annexure-IV" sheetId="5" r:id="rId2"/>
    <sheet name="Annexure-XIX (TEESTA-V)" sheetId="7" r:id="rId3"/>
    <sheet name="2016-17" sheetId="8" r:id="rId4"/>
    <sheet name="2015-16" sheetId="9" r:id="rId5"/>
    <sheet name="2014-15" sheetId="10" r:id="rId6"/>
    <sheet name="2013-14" sheetId="11" r:id="rId7"/>
  </sheets>
  <definedNames>
    <definedName name="_xlnm.Print_Area" localSheetId="6">'2013-14'!$A$1:$H$44</definedName>
    <definedName name="_xlnm.Print_Area" localSheetId="5">'2014-15'!$A$1:$H$44</definedName>
    <definedName name="_xlnm.Print_Area" localSheetId="4">'2015-16'!$A$1:$H$44</definedName>
    <definedName name="_xlnm.Print_Area" localSheetId="3">'2016-17'!$A$1:$H$44</definedName>
    <definedName name="_xlnm.Print_Area" localSheetId="1">'Annexure-IV'!$A$1:$G$34</definedName>
    <definedName name="_xlnm.Print_Area" localSheetId="2">'Annexure-XIX (TEESTA-V)'!$A$1:$O$68</definedName>
    <definedName name="_xlnm.Print_Titles" localSheetId="6">'2013-14'!$6:$7</definedName>
    <definedName name="_xlnm.Print_Titles" localSheetId="5">'2014-15'!$6:$7</definedName>
    <definedName name="_xlnm.Print_Titles" localSheetId="4">'2015-16'!$7:$8</definedName>
    <definedName name="_xlnm.Print_Titles" localSheetId="3">'2016-17'!$7:$8</definedName>
  </definedNames>
  <calcPr calcId="125725"/>
</workbook>
</file>

<file path=xl/calcChain.xml><?xml version="1.0" encoding="utf-8"?>
<calcChain xmlns="http://schemas.openxmlformats.org/spreadsheetml/2006/main">
  <c r="F42" i="11"/>
  <c r="G42" s="1"/>
  <c r="G40"/>
  <c r="F40"/>
  <c r="F39"/>
  <c r="G39" s="1"/>
  <c r="F38"/>
  <c r="F37"/>
  <c r="E36"/>
  <c r="E41" s="1"/>
  <c r="D36"/>
  <c r="D41" s="1"/>
  <c r="D43" s="1"/>
  <c r="G35"/>
  <c r="F35"/>
  <c r="F34"/>
  <c r="F33"/>
  <c r="G32"/>
  <c r="F32"/>
  <c r="F31"/>
  <c r="G31" s="1"/>
  <c r="G30"/>
  <c r="F30"/>
  <c r="F28"/>
  <c r="G28" s="1"/>
  <c r="E28"/>
  <c r="D28"/>
  <c r="F27"/>
  <c r="G27" s="1"/>
  <c r="F26"/>
  <c r="G25"/>
  <c r="F25"/>
  <c r="G24"/>
  <c r="F24"/>
  <c r="G23"/>
  <c r="F23"/>
  <c r="G22"/>
  <c r="F22"/>
  <c r="G21"/>
  <c r="F21"/>
  <c r="G18"/>
  <c r="F18"/>
  <c r="G17"/>
  <c r="F17"/>
  <c r="E15"/>
  <c r="D15"/>
  <c r="G14"/>
  <c r="F14"/>
  <c r="G13"/>
  <c r="F13"/>
  <c r="G10"/>
  <c r="F10"/>
  <c r="G42" i="10"/>
  <c r="F42"/>
  <c r="G40"/>
  <c r="F40"/>
  <c r="G39"/>
  <c r="F39"/>
  <c r="F38"/>
  <c r="F37"/>
  <c r="E36"/>
  <c r="E41" s="1"/>
  <c r="D36"/>
  <c r="D41" s="1"/>
  <c r="D43" s="1"/>
  <c r="G35"/>
  <c r="F35"/>
  <c r="F34"/>
  <c r="F33"/>
  <c r="G33" s="1"/>
  <c r="F32"/>
  <c r="G32" s="1"/>
  <c r="F31"/>
  <c r="G31" s="1"/>
  <c r="F30"/>
  <c r="G30" s="1"/>
  <c r="E28"/>
  <c r="D28"/>
  <c r="F27"/>
  <c r="G27" s="1"/>
  <c r="F26"/>
  <c r="G25"/>
  <c r="F25"/>
  <c r="G24"/>
  <c r="F24"/>
  <c r="G23"/>
  <c r="F23"/>
  <c r="G22"/>
  <c r="F22"/>
  <c r="G21"/>
  <c r="F21"/>
  <c r="G18"/>
  <c r="F18"/>
  <c r="G17"/>
  <c r="F17"/>
  <c r="E15"/>
  <c r="F15" s="1"/>
  <c r="G15" s="1"/>
  <c r="D15"/>
  <c r="G14"/>
  <c r="F14"/>
  <c r="G13"/>
  <c r="F13"/>
  <c r="G10"/>
  <c r="F10"/>
  <c r="G42" i="9"/>
  <c r="F42"/>
  <c r="G40"/>
  <c r="F40"/>
  <c r="G39"/>
  <c r="F39"/>
  <c r="F38"/>
  <c r="F37"/>
  <c r="E36"/>
  <c r="E41" s="1"/>
  <c r="D36"/>
  <c r="D41" s="1"/>
  <c r="D43" s="1"/>
  <c r="G35"/>
  <c r="F35"/>
  <c r="F34"/>
  <c r="F33"/>
  <c r="G33" s="1"/>
  <c r="F32"/>
  <c r="G32" s="1"/>
  <c r="F31"/>
  <c r="G31" s="1"/>
  <c r="F30"/>
  <c r="G30" s="1"/>
  <c r="F28"/>
  <c r="G28" s="1"/>
  <c r="E28"/>
  <c r="D28"/>
  <c r="F27"/>
  <c r="G27" s="1"/>
  <c r="F26"/>
  <c r="G25"/>
  <c r="F25"/>
  <c r="G24"/>
  <c r="F24"/>
  <c r="G23"/>
  <c r="F23"/>
  <c r="G22"/>
  <c r="F22"/>
  <c r="G21"/>
  <c r="F21"/>
  <c r="G18"/>
  <c r="F18"/>
  <c r="G17"/>
  <c r="F17"/>
  <c r="E15"/>
  <c r="D15"/>
  <c r="G14"/>
  <c r="F14"/>
  <c r="G13"/>
  <c r="F13"/>
  <c r="G10"/>
  <c r="F10"/>
  <c r="G42" i="8"/>
  <c r="F42"/>
  <c r="G40"/>
  <c r="F40"/>
  <c r="G39"/>
  <c r="F39"/>
  <c r="F38"/>
  <c r="F37"/>
  <c r="E36"/>
  <c r="E41" s="1"/>
  <c r="D36"/>
  <c r="D41" s="1"/>
  <c r="D43" s="1"/>
  <c r="G35"/>
  <c r="F35"/>
  <c r="F34"/>
  <c r="F33"/>
  <c r="G32"/>
  <c r="F32"/>
  <c r="G31"/>
  <c r="F31"/>
  <c r="G30"/>
  <c r="F30"/>
  <c r="E28"/>
  <c r="F28" s="1"/>
  <c r="G28" s="1"/>
  <c r="D28"/>
  <c r="G27"/>
  <c r="F27"/>
  <c r="F26"/>
  <c r="F25"/>
  <c r="G25" s="1"/>
  <c r="F24"/>
  <c r="G24" s="1"/>
  <c r="F23"/>
  <c r="G23" s="1"/>
  <c r="F22"/>
  <c r="G22" s="1"/>
  <c r="F21"/>
  <c r="G21" s="1"/>
  <c r="F18"/>
  <c r="G18" s="1"/>
  <c r="F17"/>
  <c r="G17" s="1"/>
  <c r="E15"/>
  <c r="D15"/>
  <c r="F14"/>
  <c r="G14" s="1"/>
  <c r="F13"/>
  <c r="G13" s="1"/>
  <c r="F10"/>
  <c r="G10" s="1"/>
  <c r="F41" i="10" l="1"/>
  <c r="G41" s="1"/>
  <c r="E43"/>
  <c r="F43" s="1"/>
  <c r="G43" s="1"/>
  <c r="F41" i="11"/>
  <c r="G41" s="1"/>
  <c r="E43"/>
  <c r="F43" s="1"/>
  <c r="G43" s="1"/>
  <c r="F41" i="8"/>
  <c r="G41" s="1"/>
  <c r="E43"/>
  <c r="F43" s="1"/>
  <c r="G43" s="1"/>
  <c r="F41" i="9"/>
  <c r="G41" s="1"/>
  <c r="E43"/>
  <c r="F43" s="1"/>
  <c r="G43" s="1"/>
  <c r="F51" i="7" l="1"/>
  <c r="G51"/>
  <c r="M51"/>
  <c r="M53" s="1"/>
  <c r="M52" s="1"/>
  <c r="N51"/>
  <c r="N53" s="1"/>
  <c r="N52" s="1"/>
  <c r="O51"/>
  <c r="O53" s="1"/>
  <c r="O52" s="1"/>
  <c r="L52"/>
  <c r="J53"/>
  <c r="J52" s="1"/>
  <c r="K53"/>
  <c r="K52" s="1"/>
  <c r="L53"/>
  <c r="I51"/>
  <c r="I53" s="1"/>
  <c r="I52" s="1"/>
  <c r="J51"/>
  <c r="K51"/>
  <c r="L51"/>
  <c r="H51"/>
  <c r="H53" s="1"/>
  <c r="H52" s="1"/>
  <c r="F25" i="3"/>
  <c r="D65" l="1"/>
  <c r="D66"/>
  <c r="D67"/>
  <c r="D68"/>
  <c r="D69"/>
  <c r="D70"/>
  <c r="D71"/>
  <c r="D72"/>
  <c r="D73"/>
  <c r="D74"/>
  <c r="D75"/>
  <c r="D64"/>
  <c r="I7" i="5"/>
  <c r="I8"/>
  <c r="I9"/>
  <c r="I10"/>
  <c r="I11"/>
  <c r="I12"/>
  <c r="I13"/>
  <c r="I14"/>
  <c r="I15"/>
  <c r="I16"/>
  <c r="I17"/>
  <c r="I6"/>
  <c r="F18"/>
  <c r="E18"/>
  <c r="D18"/>
  <c r="C18" l="1"/>
  <c r="B18"/>
  <c r="I60" i="3"/>
</calcChain>
</file>

<file path=xl/sharedStrings.xml><?xml version="1.0" encoding="utf-8"?>
<sst xmlns="http://schemas.openxmlformats.org/spreadsheetml/2006/main" count="595" uniqueCount="285">
  <si>
    <r>
      <rPr>
        <sz val="10"/>
        <rFont val="Arial"/>
        <family val="2"/>
      </rPr>
      <t>Name of Company</t>
    </r>
  </si>
  <si>
    <r>
      <rPr>
        <sz val="10"/>
        <rFont val="Arial"/>
        <family val="2"/>
      </rPr>
      <t>MW</t>
    </r>
  </si>
  <si>
    <r>
      <rPr>
        <b/>
        <sz val="10"/>
        <rFont val="Arial"/>
        <family val="2"/>
      </rPr>
      <t>Period</t>
    </r>
  </si>
  <si>
    <r>
      <rPr>
        <b/>
        <sz val="10"/>
        <rFont val="Arial"/>
        <family val="2"/>
      </rPr>
      <t>Generation :</t>
    </r>
  </si>
  <si>
    <r>
      <rPr>
        <sz val="10"/>
        <rFont val="Arial"/>
        <family val="2"/>
      </rPr>
      <t>(Days)</t>
    </r>
  </si>
  <si>
    <r>
      <rPr>
        <sz val="10"/>
        <rFont val="Arial"/>
        <family val="2"/>
      </rPr>
      <t>Cost    of    spares    actually</t>
    </r>
    <r>
      <rPr>
        <sz val="10"/>
        <rFont val="Times New Roman"/>
        <family val="1"/>
      </rPr>
      <t xml:space="preserve"> </t>
    </r>
    <r>
      <rPr>
        <sz val="10"/>
        <rFont val="Arial"/>
        <family val="2"/>
      </rPr>
      <t>consumed</t>
    </r>
  </si>
  <si>
    <r>
      <rPr>
        <sz val="10"/>
        <rFont val="Arial"/>
        <family val="2"/>
      </rPr>
      <t>Average stock of spares</t>
    </r>
  </si>
  <si>
    <r>
      <rPr>
        <sz val="10"/>
        <rFont val="Arial"/>
        <family val="2"/>
      </rPr>
      <t>(Rs. Lakhs)</t>
    </r>
  </si>
  <si>
    <r>
      <rPr>
        <sz val="10"/>
        <rFont val="Arial"/>
        <family val="2"/>
      </rPr>
      <t>Name of Station</t>
    </r>
  </si>
  <si>
    <r>
      <rPr>
        <b/>
        <u/>
        <sz val="10"/>
        <rFont val="Arial"/>
        <family val="2"/>
      </rPr>
      <t>SH 2/3</t>
    </r>
  </si>
  <si>
    <r>
      <rPr>
        <sz val="10"/>
        <rFont val="Arial"/>
        <family val="2"/>
      </rPr>
      <t xml:space="preserve">Installed Capacity and
</t>
    </r>
    <r>
      <rPr>
        <sz val="10"/>
        <rFont val="Arial"/>
        <family val="2"/>
      </rPr>
      <t>Configuration</t>
    </r>
  </si>
  <si>
    <r>
      <rPr>
        <sz val="10"/>
        <rFont val="Arial"/>
        <family val="2"/>
      </rPr>
      <t>(MW)</t>
    </r>
  </si>
  <si>
    <r>
      <rPr>
        <sz val="10"/>
        <rFont val="Arial"/>
        <family val="2"/>
      </rPr>
      <t>Station Location</t>
    </r>
  </si>
  <si>
    <r>
      <rPr>
        <sz val="10"/>
        <rFont val="Arial"/>
        <family val="2"/>
      </rPr>
      <t>Under</t>
    </r>
    <r>
      <rPr>
        <sz val="10"/>
        <rFont val="Times New Roman"/>
        <family val="1"/>
      </rPr>
      <t xml:space="preserve"> </t>
    </r>
    <r>
      <rPr>
        <sz val="10"/>
        <rFont val="Arial"/>
        <family val="2"/>
      </rPr>
      <t>ground or</t>
    </r>
    <r>
      <rPr>
        <sz val="10"/>
        <rFont val="Times New Roman"/>
        <family val="1"/>
      </rPr>
      <t xml:space="preserve"> </t>
    </r>
    <r>
      <rPr>
        <sz val="10"/>
        <rFont val="Arial"/>
        <family val="2"/>
      </rPr>
      <t>Surface</t>
    </r>
  </si>
  <si>
    <r>
      <rPr>
        <sz val="10"/>
        <rFont val="Arial"/>
        <family val="2"/>
      </rPr>
      <t>Type of Excitation System</t>
    </r>
  </si>
  <si>
    <r>
      <rPr>
        <sz val="10"/>
        <rFont val="Arial"/>
        <family val="2"/>
      </rPr>
      <t>Live Storage Capacity</t>
    </r>
  </si>
  <si>
    <r>
      <rPr>
        <sz val="10"/>
        <rFont val="Arial"/>
        <family val="2"/>
      </rPr>
      <t>Rated Head</t>
    </r>
  </si>
  <si>
    <r>
      <rPr>
        <sz val="10"/>
        <rFont val="Arial"/>
        <family val="2"/>
      </rPr>
      <t>Metres</t>
    </r>
  </si>
  <si>
    <r>
      <rPr>
        <sz val="10"/>
        <rFont val="Arial"/>
        <family val="2"/>
      </rPr>
      <t xml:space="preserve">Head at Full Reservoir Level
</t>
    </r>
    <r>
      <rPr>
        <sz val="10"/>
        <rFont val="Arial"/>
        <family val="2"/>
      </rPr>
      <t>(FRL)</t>
    </r>
  </si>
  <si>
    <r>
      <rPr>
        <sz val="10"/>
        <rFont val="Arial"/>
        <family val="2"/>
      </rPr>
      <t xml:space="preserve">Head at Minimum Draw down
</t>
    </r>
    <r>
      <rPr>
        <sz val="10"/>
        <rFont val="Arial"/>
        <family val="2"/>
      </rPr>
      <t>Level (MDDL)</t>
    </r>
  </si>
  <si>
    <r>
      <rPr>
        <sz val="10"/>
        <rFont val="Arial"/>
        <family val="2"/>
      </rPr>
      <t>MW Capability at FRL</t>
    </r>
  </si>
  <si>
    <r>
      <rPr>
        <sz val="10"/>
        <rFont val="Arial"/>
        <family val="2"/>
      </rPr>
      <t>MW Capability at MDDL</t>
    </r>
  </si>
  <si>
    <r>
      <rPr>
        <b/>
        <sz val="10"/>
        <rFont val="Arial"/>
        <family val="2"/>
      </rPr>
      <t>Cost of spares :</t>
    </r>
  </si>
  <si>
    <r>
      <rPr>
        <sz val="10"/>
        <rFont val="Arial"/>
        <family val="2"/>
      </rPr>
      <t xml:space="preserve">Cost  of  spares  capitalized  in
</t>
    </r>
    <r>
      <rPr>
        <sz val="10"/>
        <rFont val="Arial"/>
        <family val="2"/>
      </rPr>
      <t>books of accounts</t>
    </r>
  </si>
  <si>
    <r>
      <rPr>
        <sz val="10"/>
        <rFont val="Arial"/>
        <family val="2"/>
      </rPr>
      <t>Cost of spares included in the</t>
    </r>
    <r>
      <rPr>
        <sz val="10"/>
        <rFont val="Times New Roman"/>
        <family val="1"/>
      </rPr>
      <t xml:space="preserve"> </t>
    </r>
    <r>
      <rPr>
        <sz val="10"/>
        <rFont val="Arial"/>
        <family val="2"/>
      </rPr>
      <t xml:space="preserve">capital cost for the purpose of
</t>
    </r>
    <r>
      <rPr>
        <sz val="10"/>
        <rFont val="Arial"/>
        <family val="2"/>
      </rPr>
      <t>tariff</t>
    </r>
  </si>
  <si>
    <r>
      <rPr>
        <sz val="10"/>
        <rFont val="Arial"/>
        <family val="2"/>
      </rPr>
      <t>(MU)</t>
    </r>
  </si>
  <si>
    <r>
      <rPr>
        <b/>
        <u/>
        <sz val="10"/>
        <rFont val="Arial"/>
        <family val="2"/>
      </rPr>
      <t>Annexure-III</t>
    </r>
  </si>
  <si>
    <r>
      <rPr>
        <sz val="10"/>
        <rFont val="Arial"/>
        <family val="2"/>
      </rPr>
      <t>Weighted Average duration of</t>
    </r>
    <r>
      <rPr>
        <sz val="10"/>
        <rFont val="Times New Roman"/>
        <family val="1"/>
      </rPr>
      <t xml:space="preserve"> </t>
    </r>
    <r>
      <rPr>
        <sz val="10"/>
        <rFont val="Arial"/>
        <family val="2"/>
      </rPr>
      <t xml:space="preserve">outages </t>
    </r>
    <r>
      <rPr>
        <b/>
        <sz val="10"/>
        <rFont val="Arial"/>
        <family val="2"/>
      </rPr>
      <t>( Unit-wise details)</t>
    </r>
  </si>
  <si>
    <r>
      <rPr>
        <sz val="10"/>
        <rFont val="Arial"/>
        <family val="2"/>
      </rPr>
      <t>Scheduled outages</t>
    </r>
  </si>
  <si>
    <r>
      <rPr>
        <sz val="10"/>
        <rFont val="Arial"/>
        <family val="2"/>
      </rPr>
      <t>Forced outages</t>
    </r>
  </si>
  <si>
    <r>
      <rPr>
        <sz val="10"/>
        <rFont val="Arial"/>
        <family val="2"/>
      </rPr>
      <t>April</t>
    </r>
  </si>
  <si>
    <r>
      <rPr>
        <sz val="10"/>
        <rFont val="Arial"/>
        <family val="2"/>
      </rPr>
      <t>1-10</t>
    </r>
  </si>
  <si>
    <r>
      <rPr>
        <sz val="10"/>
        <rFont val="Arial"/>
        <family val="2"/>
      </rPr>
      <t>October</t>
    </r>
  </si>
  <si>
    <r>
      <rPr>
        <sz val="10"/>
        <rFont val="Arial"/>
        <family val="2"/>
      </rPr>
      <t>11-20</t>
    </r>
  </si>
  <si>
    <r>
      <rPr>
        <sz val="10"/>
        <rFont val="Arial"/>
        <family val="2"/>
      </rPr>
      <t>21-30</t>
    </r>
  </si>
  <si>
    <r>
      <rPr>
        <sz val="10"/>
        <rFont val="Arial"/>
        <family val="2"/>
      </rPr>
      <t>21-31</t>
    </r>
  </si>
  <si>
    <r>
      <rPr>
        <sz val="10"/>
        <rFont val="Arial"/>
        <family val="2"/>
      </rPr>
      <t>May</t>
    </r>
  </si>
  <si>
    <r>
      <rPr>
        <sz val="10"/>
        <rFont val="Arial"/>
        <family val="2"/>
      </rPr>
      <t>November</t>
    </r>
  </si>
  <si>
    <r>
      <rPr>
        <sz val="10"/>
        <rFont val="Arial"/>
        <family val="2"/>
      </rPr>
      <t>June</t>
    </r>
  </si>
  <si>
    <r>
      <rPr>
        <sz val="10"/>
        <rFont val="Arial"/>
        <family val="2"/>
      </rPr>
      <t>December</t>
    </r>
  </si>
  <si>
    <r>
      <rPr>
        <sz val="10"/>
        <rFont val="Arial"/>
        <family val="2"/>
      </rPr>
      <t>July</t>
    </r>
  </si>
  <si>
    <r>
      <rPr>
        <sz val="10"/>
        <rFont val="Arial"/>
        <family val="2"/>
      </rPr>
      <t>January</t>
    </r>
  </si>
  <si>
    <r>
      <rPr>
        <sz val="10"/>
        <rFont val="Arial"/>
        <family val="2"/>
      </rPr>
      <t>August</t>
    </r>
  </si>
  <si>
    <r>
      <rPr>
        <sz val="10"/>
        <rFont val="Arial"/>
        <family val="2"/>
      </rPr>
      <t>February</t>
    </r>
  </si>
  <si>
    <r>
      <rPr>
        <sz val="10"/>
        <rFont val="Arial"/>
        <family val="2"/>
      </rPr>
      <t>21-28</t>
    </r>
  </si>
  <si>
    <r>
      <rPr>
        <sz val="10"/>
        <rFont val="Arial"/>
        <family val="2"/>
      </rPr>
      <t>September</t>
    </r>
  </si>
  <si>
    <r>
      <rPr>
        <sz val="10"/>
        <rFont val="Arial"/>
        <family val="2"/>
      </rPr>
      <t>March</t>
    </r>
  </si>
  <si>
    <r>
      <rPr>
        <sz val="12"/>
        <rFont val="Arial"/>
        <family val="2"/>
      </rPr>
      <t>Total</t>
    </r>
  </si>
  <si>
    <r>
      <rPr>
        <b/>
        <sz val="12"/>
        <rFont val="Arial"/>
        <family val="2"/>
      </rPr>
      <t>Annexure –IV</t>
    </r>
  </si>
  <si>
    <r>
      <rPr>
        <sz val="11"/>
        <rFont val="Calibri"/>
        <family val="2"/>
      </rPr>
      <t>April</t>
    </r>
  </si>
  <si>
    <r>
      <rPr>
        <sz val="11"/>
        <rFont val="Calibri"/>
        <family val="2"/>
      </rPr>
      <t>May</t>
    </r>
  </si>
  <si>
    <r>
      <rPr>
        <sz val="11"/>
        <rFont val="Calibri"/>
        <family val="2"/>
      </rPr>
      <t>June</t>
    </r>
  </si>
  <si>
    <r>
      <rPr>
        <sz val="11"/>
        <rFont val="Calibri"/>
        <family val="2"/>
      </rPr>
      <t>July</t>
    </r>
  </si>
  <si>
    <r>
      <rPr>
        <sz val="11"/>
        <rFont val="Calibri"/>
        <family val="2"/>
      </rPr>
      <t>August</t>
    </r>
  </si>
  <si>
    <r>
      <rPr>
        <sz val="11"/>
        <rFont val="Calibri"/>
        <family val="2"/>
      </rPr>
      <t>September</t>
    </r>
  </si>
  <si>
    <r>
      <rPr>
        <sz val="11"/>
        <rFont val="Calibri"/>
        <family val="2"/>
      </rPr>
      <t>October</t>
    </r>
  </si>
  <si>
    <r>
      <rPr>
        <sz val="11"/>
        <rFont val="Calibri"/>
        <family val="2"/>
      </rPr>
      <t>November</t>
    </r>
  </si>
  <si>
    <r>
      <rPr>
        <sz val="11"/>
        <rFont val="Calibri"/>
        <family val="2"/>
      </rPr>
      <t>December</t>
    </r>
  </si>
  <si>
    <r>
      <rPr>
        <sz val="11"/>
        <rFont val="Calibri"/>
        <family val="2"/>
      </rPr>
      <t>January</t>
    </r>
  </si>
  <si>
    <r>
      <rPr>
        <sz val="11"/>
        <rFont val="Calibri"/>
        <family val="2"/>
      </rPr>
      <t>February</t>
    </r>
  </si>
  <si>
    <r>
      <rPr>
        <sz val="11"/>
        <rFont val="Calibri"/>
        <family val="2"/>
      </rPr>
      <t>March</t>
    </r>
  </si>
  <si>
    <r>
      <rPr>
        <sz val="11"/>
        <rFont val="Calibri"/>
        <family val="2"/>
      </rPr>
      <t>Annual</t>
    </r>
  </si>
  <si>
    <t>2013-14</t>
  </si>
  <si>
    <t>2015-16</t>
  </si>
  <si>
    <t>2016-17</t>
  </si>
  <si>
    <t>Design Energy as approved by CEA (MU)</t>
  </si>
  <si>
    <t>Pro-forma for furnishing Actual annual performance/operational data for the Hydro Electric generating stations for the 5-year period from 2012-13 to 2016-17</t>
  </si>
  <si>
    <r>
      <rPr>
        <sz val="10"/>
        <rFont val="Arial"/>
        <family val="2"/>
      </rPr>
      <t>(Million</t>
    </r>
    <r>
      <rPr>
        <sz val="10"/>
        <rFont val="Times New Roman"/>
        <family val="1"/>
      </rPr>
      <t xml:space="preserve"> </t>
    </r>
    <r>
      <rPr>
        <sz val="10"/>
        <rFont val="Arial"/>
        <family val="2"/>
      </rPr>
      <t>Cubic)</t>
    </r>
  </si>
  <si>
    <r>
      <rPr>
        <sz val="10"/>
        <rFont val="Arial"/>
        <family val="2"/>
      </rPr>
      <t>Actual   Gross   Generation   at Generator Terminals</t>
    </r>
  </si>
  <si>
    <r>
      <rPr>
        <sz val="10"/>
        <rFont val="Arial"/>
        <family val="2"/>
      </rPr>
      <t>Actual Net Generation Ex-bus including free power</t>
    </r>
  </si>
  <si>
    <r>
      <rPr>
        <sz val="10"/>
        <rFont val="Arial"/>
        <family val="2"/>
      </rPr>
      <t>Scheduled  generation  Ex-bus including free power</t>
    </r>
  </si>
  <si>
    <r>
      <rPr>
        <sz val="10"/>
        <rFont val="Arial"/>
        <family val="2"/>
      </rPr>
      <t>Actual Auxiliary Energy Consumption excluding colony consumption</t>
    </r>
  </si>
  <si>
    <r>
      <rPr>
        <sz val="10"/>
        <rFont val="Arial"/>
        <family val="2"/>
      </rPr>
      <t>Average    Declared    Capacity (DC) during the year</t>
    </r>
  </si>
  <si>
    <t>Particulars</t>
  </si>
  <si>
    <t>Units</t>
  </si>
  <si>
    <t>2012-13</t>
  </si>
  <si>
    <t>2014-15</t>
  </si>
  <si>
    <t>Actual  Energy  supplied to Colony from the station</t>
  </si>
  <si>
    <t>SH 1/3</t>
  </si>
  <si>
    <t>Period</t>
  </si>
  <si>
    <t>Month wise Design Energy</t>
  </si>
  <si>
    <t>Storage Hydro plants shall also furnish actual monthly average peaking generation in MW achieved during the period 2012-13 to 2016-17 against the monthly average peaking capability approved by CEAas per following format:</t>
  </si>
  <si>
    <t>Expected  Avg.  of  daily 3-hour peaking capacity as approved by CEA</t>
  </si>
  <si>
    <t>Actual monthly average of daily 3-hour peaking (MW) for the period 2012-13 to 2016-17</t>
  </si>
  <si>
    <t>Month</t>
  </si>
  <si>
    <t xml:space="preserve"> Declared Capacity should be as per Regulation 31(3) of CERC Tariff Regulations for the period 2014-19 including month wise information may be furnished.</t>
  </si>
  <si>
    <t>Any  relevant  point  or  a  specific  fact  having  bearing  on  performance  or  operating parameters may also be highlighted or brought to the notice of the Commission.</t>
  </si>
  <si>
    <t>List of beneficiaries/customers along with allocation by GoI including (allocation of unallocated share) / capacity as contracted should also be furnished separately for each generating station.</t>
  </si>
  <si>
    <t>Annexure III</t>
  </si>
  <si>
    <t>SH 3/3</t>
  </si>
  <si>
    <t>Plant Availability Factor Achieved (%)</t>
  </si>
  <si>
    <t>Reasons for shortfall in PAF
achieved vis-a-vis NAPAF</t>
  </si>
  <si>
    <t>Plant Load Factor Achieved (%)</t>
  </si>
  <si>
    <t>Reasons for shortfall in PLF
achieved vis-a-vis Target PLF</t>
  </si>
  <si>
    <t>2004-05</t>
  </si>
  <si>
    <t>2005-06</t>
  </si>
  <si>
    <t>2006-07</t>
  </si>
  <si>
    <t>2007-08</t>
  </si>
  <si>
    <t>2008-09</t>
  </si>
  <si>
    <t>2009-10</t>
  </si>
  <si>
    <t>2010-11</t>
  </si>
  <si>
    <t>2011-12</t>
  </si>
  <si>
    <t>(e) Operation and maintenance cost (finally admitted by CERC)</t>
  </si>
  <si>
    <t>Name of the Utility</t>
  </si>
  <si>
    <t>Name of the Generating Station</t>
  </si>
  <si>
    <t>Station/ Stage/ Unit</t>
  </si>
  <si>
    <t>Fuel Type (Coal/ Lignite/ Gas/ Liquid Fuel/ Nuclear/ Hydro</t>
  </si>
  <si>
    <t>Capacity of Plant (MW)</t>
  </si>
  <si>
    <t>COD</t>
  </si>
  <si>
    <t>Plant Load Factors (PLF) (%)</t>
  </si>
  <si>
    <t>Scheduled Energy (MU)</t>
  </si>
  <si>
    <t>Scheduled Generation (MU)</t>
  </si>
  <si>
    <t>Actual Generation (MU)</t>
  </si>
  <si>
    <t>Value of coal (Rs. Lakh)</t>
  </si>
  <si>
    <t>Value of Oil (Rs. lakh)</t>
  </si>
  <si>
    <t>Station Heat Rate (kcal/kwh)</t>
  </si>
  <si>
    <t>Equity (Rs. Crore)</t>
  </si>
  <si>
    <t>Absolute value</t>
  </si>
  <si>
    <t>Rate (%)</t>
  </si>
  <si>
    <t>(b) interest on Loan</t>
  </si>
  <si>
    <t>(d) Interest on working Capital</t>
  </si>
  <si>
    <t>(f) Compensation Allowances</t>
  </si>
  <si>
    <t>Energy Charge (Rs./Kwh)</t>
  </si>
  <si>
    <t>Total tariff (Rs. Kwh)</t>
  </si>
  <si>
    <t>DSM Generation (MU)</t>
  </si>
  <si>
    <t>DSM Rate (Ps/Kwh)</t>
  </si>
  <si>
    <t>Revenue from DSM (Rs. Crore)</t>
  </si>
  <si>
    <t>Annexure-XIX</t>
  </si>
  <si>
    <r>
      <rPr>
        <b/>
        <sz val="11"/>
        <rFont val="Arial"/>
        <family val="2"/>
      </rPr>
      <t xml:space="preserve">                            PLANT AVAILABILITY/SCHEDULED PLANT LOAD FACTOR ACHIEVED
</t>
    </r>
    <r>
      <rPr>
        <sz val="11"/>
        <rFont val="Arial"/>
        <family val="2"/>
      </rPr>
      <t>Generating company: NHPC LTD.
Name of Generating station: Teesta-V Power Station
Installed Capacity (MW) : 510 MW
Normative Annual Plant Availability Factor (%) approved by Commission : 85%</t>
    </r>
  </si>
  <si>
    <t>NIL</t>
  </si>
  <si>
    <t>Under Ground</t>
  </si>
  <si>
    <t xml:space="preserve">Static </t>
  </si>
  <si>
    <t>197 M</t>
  </si>
  <si>
    <t>200.0 M</t>
  </si>
  <si>
    <t>189.0 M</t>
  </si>
  <si>
    <t>198 M</t>
  </si>
  <si>
    <t>199 M</t>
  </si>
  <si>
    <t>200 M</t>
  </si>
  <si>
    <t>201 M</t>
  </si>
  <si>
    <t>NHPC LTD.</t>
  </si>
  <si>
    <t>Teesta-V Power Station</t>
  </si>
  <si>
    <t>3x170 MW</t>
  </si>
  <si>
    <t>510 MW</t>
  </si>
  <si>
    <r>
      <t xml:space="preserve">
</t>
    </r>
    <r>
      <rPr>
        <b/>
        <sz val="10"/>
        <color rgb="FF000000"/>
        <rFont val="Times New Roman"/>
        <family val="1"/>
      </rPr>
      <t>DURING 2013-14 :</t>
    </r>
    <r>
      <rPr>
        <sz val="10"/>
        <color rgb="FF000000"/>
        <rFont val="Times New Roman"/>
        <family val="1"/>
      </rPr>
      <t xml:space="preserve">
COMPLETE SHUTDOWN W.E.F 04-JAN-2014 TO 06-MAR-2014  DUE TO REPAIR WORKS AT DAM.</t>
    </r>
  </si>
  <si>
    <t>Not Commissioned</t>
  </si>
  <si>
    <t>482 MW</t>
  </si>
  <si>
    <t>Note: Generating Companies are required to submit data for all generating stations.</t>
  </si>
  <si>
    <t>The data provided for the corresponding years need to mention as Actual or provisional.</t>
  </si>
  <si>
    <t>Data for each Unit and Stage is required to be submitted in additional sheets as per the format.</t>
  </si>
  <si>
    <r>
      <rPr>
        <b/>
        <sz val="12"/>
        <rFont val="Arial"/>
        <family val="2"/>
      </rPr>
      <t>Plant  Availability  Factor  (PAF) (%)</t>
    </r>
  </si>
  <si>
    <r>
      <rPr>
        <b/>
        <sz val="12"/>
        <rFont val="Arial"/>
        <family val="2"/>
      </rPr>
      <t>Quantum  of  coal  consumption (MT)</t>
    </r>
  </si>
  <si>
    <r>
      <rPr>
        <b/>
        <sz val="12"/>
        <rFont val="Arial"/>
        <family val="2"/>
      </rPr>
      <t>Specific     Coal     Consumption (kg/kwh)</t>
    </r>
  </si>
  <si>
    <r>
      <rPr>
        <b/>
        <sz val="12"/>
        <rFont val="Arial"/>
        <family val="2"/>
      </rPr>
      <t>Gross  Calorific  Value  of  Coal (Kcal/ Kg)</t>
    </r>
  </si>
  <si>
    <r>
      <rPr>
        <b/>
        <sz val="12"/>
        <rFont val="Arial"/>
        <family val="2"/>
      </rPr>
      <t>Heat Contribution of Coal (Kcal/ kwh)</t>
    </r>
  </si>
  <si>
    <r>
      <rPr>
        <b/>
        <sz val="12"/>
        <rFont val="Arial"/>
        <family val="2"/>
      </rPr>
      <t>Cost Of Specific Coal Consumption (Rs./Kwh) – Finally admitted by CERC</t>
    </r>
  </si>
  <si>
    <r>
      <rPr>
        <b/>
        <sz val="12"/>
        <rFont val="Arial"/>
        <family val="2"/>
      </rPr>
      <t>Quantum  of  Oil  Consumption (Lit.)</t>
    </r>
  </si>
  <si>
    <r>
      <rPr>
        <b/>
        <sz val="12"/>
        <rFont val="Arial"/>
        <family val="2"/>
      </rPr>
      <t>Gross   calorific   value   of   oil (kcal/lit)</t>
    </r>
  </si>
  <si>
    <r>
      <rPr>
        <b/>
        <sz val="12"/>
        <rFont val="Arial"/>
        <family val="2"/>
      </rPr>
      <t>Specific  Oil  Consumption  (ml/ kwh)</t>
    </r>
  </si>
  <si>
    <r>
      <rPr>
        <b/>
        <sz val="12"/>
        <rFont val="Arial"/>
        <family val="2"/>
      </rPr>
      <t>Cost Of Specific Oil Consumption (Rs./Kwh) – Finally admitted by CERC</t>
    </r>
  </si>
  <si>
    <r>
      <rPr>
        <b/>
        <sz val="12"/>
        <rFont val="Arial"/>
        <family val="2"/>
      </rPr>
      <t>Heat  Contribution  of  Oil  (Kcal/ kwh)</t>
    </r>
  </si>
  <si>
    <r>
      <rPr>
        <b/>
        <sz val="12"/>
        <rFont val="Arial"/>
        <family val="2"/>
      </rPr>
      <t>Auxiliary  Energy  Consumption (%)</t>
    </r>
  </si>
  <si>
    <r>
      <rPr>
        <b/>
        <sz val="12"/>
        <rFont val="Arial"/>
        <family val="2"/>
      </rPr>
      <t>Working  Capital  (Rs.  Crore)  –
finally admitted by CERC</t>
    </r>
  </si>
  <si>
    <r>
      <rPr>
        <b/>
        <sz val="12"/>
        <rFont val="Arial"/>
        <family val="2"/>
      </rPr>
      <t>Capital cost (Rs. Crore) – finally admitted by CERC</t>
    </r>
  </si>
  <si>
    <r>
      <rPr>
        <b/>
        <sz val="12"/>
        <rFont val="Arial"/>
        <family val="2"/>
      </rPr>
      <t>Capacity Charges/ Annual Fixed Cost (AFC)</t>
    </r>
  </si>
  <si>
    <r>
      <rPr>
        <b/>
        <sz val="12"/>
        <rFont val="Arial"/>
        <family val="2"/>
      </rPr>
      <t>(a) Return on equity  – pre tax (admitted by CERC)</t>
    </r>
  </si>
  <si>
    <r>
      <rPr>
        <b/>
        <sz val="12"/>
        <rFont val="Arial"/>
        <family val="2"/>
      </rPr>
      <t>Rate  (%)  –  Weighted  Average Rate</t>
    </r>
  </si>
  <si>
    <r>
      <rPr>
        <b/>
        <sz val="12"/>
        <rFont val="Arial"/>
        <family val="2"/>
      </rPr>
      <t>(c) Depreciation (finally allowed by CERC)</t>
    </r>
  </si>
  <si>
    <r>
      <rPr>
        <b/>
        <sz val="12"/>
        <rFont val="Arial"/>
        <family val="2"/>
      </rPr>
      <t>Revenue  realisation  before  tax (Rs. Crore)</t>
    </r>
  </si>
  <si>
    <r>
      <rPr>
        <i/>
        <sz val="12"/>
        <rFont val="Arial"/>
        <family val="2"/>
      </rPr>
      <t>This is a general format. Plants of different fuel users have to fill the cells as applicable to them. Tariff for the Hydro may be understood as composite tariff.</t>
    </r>
  </si>
  <si>
    <t>AFC (Rs. Crores)</t>
  </si>
  <si>
    <t>2. The capital cost sl no. 23 &amp; equity at sl no. 21 has been considered as closing equity &amp; capital cost respectively as on 31st March of respective year.</t>
  </si>
  <si>
    <t xml:space="preserve">3. The depreciation at Sl No. 24(c) for the period 2004-09 is inclusive of Advance Against Depreciation (AAD) </t>
  </si>
  <si>
    <r>
      <t xml:space="preserve">4. </t>
    </r>
    <r>
      <rPr>
        <b/>
        <sz val="12"/>
        <color rgb="FF000000"/>
        <rFont val="Arial"/>
        <family val="2"/>
      </rPr>
      <t>*</t>
    </r>
    <r>
      <rPr>
        <sz val="12"/>
        <color rgb="FF000000"/>
        <rFont val="Arial"/>
        <family val="2"/>
      </rPr>
      <t xml:space="preserve"> The Return On Equity (ROE) at Sl No. 24(a) for the period 2004-09 is exclusive of Tax as the same was not part of AFC &amp; separately reimbursable from beneficiaries.</t>
    </r>
  </si>
  <si>
    <r>
      <t xml:space="preserve">Absolute value </t>
    </r>
    <r>
      <rPr>
        <b/>
        <sz val="14"/>
        <rFont val="Arial"/>
        <family val="2"/>
      </rPr>
      <t>*</t>
    </r>
  </si>
  <si>
    <t>Hydro</t>
  </si>
  <si>
    <t>1. The data at Sl No. 20 to 27 has been filled based on CERC orders dated 16.08.2016, 25.03.2013 &amp; 05.01.2010</t>
  </si>
  <si>
    <t>Debt at the end of the year (Rs. Crore)</t>
  </si>
  <si>
    <t>Not Applicable</t>
  </si>
  <si>
    <t>NA</t>
  </si>
  <si>
    <t>Profit/ loss before tax (Rs. Crore)</t>
  </si>
  <si>
    <t>Revenue   realisation   after   tax (Rs. Crore) #</t>
  </si>
  <si>
    <t>5. # NHPC calculate Corporate Tax as a whole after considering all the admissible deductions, exemptions etc. as per Income Tax Act. Therefore unitwise calculation has not been made.</t>
  </si>
  <si>
    <t>DETAILS OF OPERATION AND MAINTENANCE EXPENSES</t>
  </si>
  <si>
    <t>Name of the Company : NHPC Ltd</t>
  </si>
  <si>
    <t>Name of Power Station: Teesta-V Power Station, Singtam.</t>
  </si>
  <si>
    <t>Sl. No.</t>
  </si>
  <si>
    <t>ITEMS</t>
  </si>
  <si>
    <t>Variance 2015-16 to 2016-17</t>
  </si>
  <si>
    <t>Reason for variance</t>
  </si>
  <si>
    <t>Group</t>
  </si>
  <si>
    <t>Amount</t>
  </si>
  <si>
    <t>%</t>
  </si>
  <si>
    <t xml:space="preserve"> </t>
  </si>
  <si>
    <t>(A)</t>
  </si>
  <si>
    <t>Breakup of O&amp;M Expenses</t>
  </si>
  <si>
    <t xml:space="preserve">Consumption of stores &amp; spares </t>
  </si>
  <si>
    <t>Due to less consumption of under water componet due to HP-HVOF coating applied in previous years as well as general downward trend in prices..</t>
  </si>
  <si>
    <t>Repair &amp; Maintenance</t>
  </si>
  <si>
    <t>For Dam,Intake,WCS,De-silting chamber</t>
  </si>
  <si>
    <t>9203, 9208</t>
  </si>
  <si>
    <t xml:space="preserve">The variance of (-) 18.25 % is due to the fact that,  in FY- 2015-16, in addition to other  repair work, special repair work of glacis of spillway glacis of bay S-1, S-2, S-5 and portion of S-3 were executed. However, during the FY-2016-17, apart from other miscellaneous work   the repair of bay S-4 and portion of bay S-3 amounting to Rs. 9,86,67,884.00 only were executed.        </t>
  </si>
  <si>
    <t>For Power House and all other works</t>
  </si>
  <si>
    <t>9202,9204 to 9207</t>
  </si>
  <si>
    <t>Sub-Total (Repair and Maintenance)</t>
  </si>
  <si>
    <t xml:space="preserve">Insurance </t>
  </si>
  <si>
    <t>Security  Expenses</t>
  </si>
  <si>
    <t>Due to increase in DA and various arrear payments for uniforms, ammunition etc.</t>
  </si>
  <si>
    <t>Administrative Expenses</t>
  </si>
  <si>
    <t xml:space="preserve">Rent  </t>
  </si>
  <si>
    <t xml:space="preserve">Electricity charges  </t>
  </si>
  <si>
    <t xml:space="preserve">Travelling &amp; Conveyance  </t>
  </si>
  <si>
    <t>Telephone, Telex &amp; Postage   (Communication)</t>
  </si>
  <si>
    <t>Installation of 4 MBPS of MPLS link and 8 MBPS of  internet lease lines throgh PGCIL OPGW.</t>
  </si>
  <si>
    <t>Advertisement</t>
  </si>
  <si>
    <t>Due to increase in tender advertisement</t>
  </si>
  <si>
    <t>Donation</t>
  </si>
  <si>
    <t xml:space="preserve">Entertainment </t>
  </si>
  <si>
    <t>As per actual. However, the amount is minor</t>
  </si>
  <si>
    <t>Sub-total (Administrative expenses)</t>
  </si>
  <si>
    <t>Employee Cost</t>
  </si>
  <si>
    <t>6.1a</t>
  </si>
  <si>
    <t>Salaries,wages &amp; allow. -Project</t>
  </si>
  <si>
    <t>9001,02,06</t>
  </si>
  <si>
    <t xml:space="preserve"> Provision of wage revision due to 3rd PRC and due to change in ceiling of Gratuity  from 10 lacs to 20 lacs</t>
  </si>
  <si>
    <t xml:space="preserve">Staff welfare expenses* </t>
  </si>
  <si>
    <t>The variance is mainly due to less provision  under REHS as compared to previous year.</t>
  </si>
  <si>
    <t>Productivity Linked incentive</t>
  </si>
  <si>
    <t>Increase due to payment of arear of PLGI at revised rate from F.Y 2010-11 to F.Y 2013-14 and provision of PLGI for Q4 of FY 2016-17 made on revised pay</t>
  </si>
  <si>
    <t>VRS-Ex-gratia</t>
  </si>
  <si>
    <t>Ex-gratia</t>
  </si>
  <si>
    <t>Performance related pay (PRP)</t>
  </si>
  <si>
    <t>900129,59</t>
  </si>
  <si>
    <t>Incresed due to
1. Normal increase in salary as compared to previous year.
2. Provision made on revised pay for Q4 (F.Y 2016-17)</t>
  </si>
  <si>
    <t>Sub-total (Employee Cost)</t>
  </si>
  <si>
    <t>Loss of Store</t>
  </si>
  <si>
    <t>Provisions</t>
  </si>
  <si>
    <t xml:space="preserve">Allocation of CO Office expenses </t>
  </si>
  <si>
    <t>84,90,92,93,94,959999,959998</t>
  </si>
  <si>
    <t>As per CO advice</t>
  </si>
  <si>
    <t>Others  (Specify items)**</t>
  </si>
  <si>
    <t>Total (1 to 10)</t>
  </si>
  <si>
    <t>Revenue /Recoveries***</t>
  </si>
  <si>
    <t>84XXXX</t>
  </si>
  <si>
    <t xml:space="preserve">The variance is mainly due to the fact that CO advice on ERV income on Foreign Currency Loan was booked in previous year. </t>
  </si>
  <si>
    <t>Net Expenses</t>
  </si>
  <si>
    <t>Capital spares consumed not included in A(1) above and not claimed/allowed by commission for capitalisation</t>
  </si>
  <si>
    <t>Variance 2014-15 to 2015-16</t>
  </si>
  <si>
    <t>The variance is mainly on account of less consumption of under water components due to HP-HVOF coating applied in previous years as well as general downward trend in prices.</t>
  </si>
  <si>
    <t>The variation is mainly due to special repair of  spillway glacis for Rs 10.26 Crore related to  S1, S2 &amp; S5 of Dam Structure on the recommendation of D&amp;E Division Corporate Office  which was severely damaged .</t>
  </si>
  <si>
    <t>The variance is mainly due to repair of roads at Dam and colony for Rs. 1.07 crore, repair of Res. Building, GH &amp; Field Hostel for Rs. 0.68 crore, repair of Guidevane &amp; Generating Unit for Rs. 0.71 crore, Repair of under water component  damaged due to impact of foregin material in Unit-III, etc as well as increase in other R&amp;M exp and various other works.</t>
  </si>
  <si>
    <r>
      <rPr>
        <b/>
        <u/>
        <sz val="10"/>
        <rFont val="Arial"/>
        <family val="2"/>
      </rPr>
      <t>In case of Mega Insurance Police</t>
    </r>
    <r>
      <rPr>
        <sz val="10"/>
        <rFont val="Arial"/>
        <family val="2"/>
      </rPr>
      <t xml:space="preserve">                     1. Increase in premium rates on account of deteriorating claim ratio as a result of loss due Fire incident at Uri-II Power Station and submergence of Chutak power Station in November 2014 and June 2015 respectively and other claims during policy period 2014-15                                                                               2. Increase in sum-insured due to increase in reinstatement cost of assets on Valuation.                                                               3. Increase in the rate of Service Tax and WCT from 12.36% to 14% and 10.5% to 12.6% respectively.                                                        </t>
    </r>
    <r>
      <rPr>
        <b/>
        <u/>
        <sz val="10"/>
        <rFont val="Arial"/>
        <family val="2"/>
      </rPr>
      <t>In case of CPM policy</t>
    </r>
    <r>
      <rPr>
        <sz val="10"/>
        <rFont val="Arial"/>
        <family val="2"/>
      </rPr>
      <t>, Increase in Sum insured due to valuation of Assets, additional Construction equipment purchased and increase in premium rates &amp; Service Tax/WCT rates as above.</t>
    </r>
  </si>
  <si>
    <t xml:space="preserve">Due to increase in DA. </t>
  </si>
  <si>
    <t>Due to increase in consumption of power.</t>
  </si>
  <si>
    <t>Bandwidth upgradation of VSAT of DAM.</t>
  </si>
  <si>
    <t>Due to normal increase in DA and annual increments</t>
  </si>
  <si>
    <t>Due to no VRS in FY 2015-16.</t>
  </si>
  <si>
    <t>Normal increase in PRP due to increase of salary.</t>
  </si>
  <si>
    <t>The Variance is mainly due to more expenditure on account of ERV , increase in Kendriya Vidyalaya exp, Operation of Guest House as well as rectification of booking of Running Expenses of Hospital from 920216 to  925032</t>
  </si>
  <si>
    <t>The variation is mainly due to booking of CO advice in r/o ERV on Foreign Currency Loan for FY 2007-08 TO 2016-17(Q1)</t>
  </si>
  <si>
    <t>Variance 2013-14 to 2014-15</t>
  </si>
  <si>
    <t>Negative deviation is due to additional expenditure incurred in previous year.</t>
  </si>
  <si>
    <t>The variance of -87.92 % is due to the fact that some  major/special repair works of spillway glacis were executed during the FY-2013-14 but in the FY -2014-15 no such major/special repair works were executed  except for the regular R&amp;M &amp; minor works.</t>
  </si>
  <si>
    <t>Special repair in GPM including transformer for Rs 1.84 Crore was incurred in previous financial years,which was not required in FY 2014-15.</t>
  </si>
  <si>
    <t xml:space="preserve">1).  Increase in premium rates on account of deteriorating claim ratio as a result of loss  at Dhauliganga &amp; Tanak Pur Power Station due to flood in June 2013 and other factors in the reinsurance market.                                                                                                       2).  Increase in sum-insured due to Increase in reinstatement cost of assets on Valuation    3).Increase in premium rates of CPM Policy on account of deteriorating claim ratio as a result of loss  at Dhauliganga Power Station due to flood in June 2013. </t>
  </si>
  <si>
    <t>As per administrative requirement</t>
  </si>
  <si>
    <t>No such major IT&amp;C infrastructural facilities are set up during FY 2014-15 as comparision to previous Fys</t>
  </si>
  <si>
    <t>Due to decrease in advertisement for Tender.</t>
  </si>
  <si>
    <t>The variance is mainly due to increase in Medical Claim and  Retired Employees Medical Benefit Actuarial Valuation Provision.</t>
  </si>
  <si>
    <t>PLGI limit was enhanced to 20% from 12.5% of basic pay.</t>
  </si>
  <si>
    <t>Due to payment of Ex-Gratia under VRS</t>
  </si>
  <si>
    <t>1).  Increased in Expenditure  is  due to   Provision for incremental profit was not taken in F.Y 2013-14. Incremental profit was taken while providing for F.Y 2014-15.</t>
  </si>
  <si>
    <t>The Variance is mainly due to less expenditure on account of ERV, Consultancy Charges and more expenditure on operation of DG Set.</t>
  </si>
  <si>
    <t>The variance is mainly due to the fact that recovery was made from M/s Mitsui &amp; M/s Alsthom in FY 2013-14</t>
  </si>
  <si>
    <t>Variance 2012-13 to 2013-14</t>
  </si>
  <si>
    <t>The variation is mainly due to booking of expenditure of Rs. 1.91 crore on account of under water components purchased in previous years and other expenditure of Rs. 1.04 crore (approx.) on account of purchase of Battery Bank, VFD etc.</t>
  </si>
  <si>
    <t>The variance is mainly due to:                          1. Repair of Rs. 10.35 crore (Approx.) in glacis of bay No. 3 &amp; 4 of dam structure to avoid deterioration in the stability of the structure.                                                               2.  To carry out RIM treatment work for Rs. 2.62 crore (Approx.) on the left bank of Teesta River from RD 2450.00m to RD 2700.00m from Dam axis due to land slide during earthquake of 18.09.2011 as per instruction of Dam Safety Team.</t>
  </si>
  <si>
    <t>1).  Increase in premium rates on account of deteriorating claim ratio as a result of loss  at Dhauliganga &amp; Tanak Pur Power Station due to flood in June 2013 and other factors in the reinsurance market.            2).  Increase in sum-insured due to Increase in reinstatement cost of assets on Valuation.                                       3).Increase in premium rates of CPM Policy on account of deteriorating claim ratio as a result of loss  at Dhauliganga Power Station due to flood in June 2013 and increase in Sum-insured.</t>
  </si>
  <si>
    <t>Due to increase in hiring cost of vehicles</t>
  </si>
  <si>
    <t>Reasons of variation is mainly increase of Tarriff rates from Rs 3.30 per uinit to Rs  4.10 per unit and increase in consumption  due to special repair work.</t>
  </si>
  <si>
    <t>Variation is mainly due to installation of additional VSAT and Bandwidth upgradation.</t>
  </si>
  <si>
    <t xml:space="preserve">Decrease in expenditure because during  F.Y 2012-13,  PLGI was paid from 2007-2010 on revised pay.                                                                                              
</t>
  </si>
  <si>
    <t>Because no VRS taken in previous year.</t>
  </si>
  <si>
    <t xml:space="preserve">Decrease in expenditure because  PRP for F.Y 2010-11 &amp; F.Y 2011-12 was paid in F.Y 2012-13,. </t>
  </si>
  <si>
    <t xml:space="preserve">The Variance is mainly due to less expenditure on account of Exchange Rate Variation &amp; Self regulated CERS / VERS. </t>
  </si>
  <si>
    <t xml:space="preserve">The variance is mainly due to recovery from M/s Mitsui for repair of transformer &amp; M/s Alsthom for fabrication &amp; supply of wearing rings </t>
  </si>
</sst>
</file>

<file path=xl/styles.xml><?xml version="1.0" encoding="utf-8"?>
<styleSheet xmlns="http://schemas.openxmlformats.org/spreadsheetml/2006/main">
  <numFmts count="6">
    <numFmt numFmtId="43" formatCode="_ * #,##0.00_ ;_ * \-#,##0.00_ ;_ * &quot;-&quot;??_ ;_ @_ "/>
    <numFmt numFmtId="164" formatCode="###0;###0"/>
    <numFmt numFmtId="165" formatCode="###0.0;###0.0"/>
    <numFmt numFmtId="166" formatCode="mmm\-yyyy"/>
    <numFmt numFmtId="167" formatCode="0.000%"/>
    <numFmt numFmtId="168" formatCode="_(* #,##0.00_);_(* \(#,##0.00\);_(* &quot;-&quot;??_);_(@_)"/>
  </numFmts>
  <fonts count="35">
    <font>
      <sz val="10"/>
      <color rgb="FF000000"/>
      <name val="Times New Roman"/>
      <charset val="204"/>
    </font>
    <font>
      <sz val="11"/>
      <color theme="1"/>
      <name val="Calibri"/>
      <family val="2"/>
      <scheme val="minor"/>
    </font>
    <font>
      <sz val="10"/>
      <name val="Arial"/>
      <family val="2"/>
    </font>
    <font>
      <b/>
      <sz val="12"/>
      <name val="Arial"/>
      <family val="2"/>
    </font>
    <font>
      <sz val="12"/>
      <name val="Arial"/>
      <family val="2"/>
    </font>
    <font>
      <b/>
      <u/>
      <sz val="12"/>
      <name val="Arial"/>
      <family val="2"/>
    </font>
    <font>
      <b/>
      <sz val="10"/>
      <name val="Arial"/>
      <family val="2"/>
    </font>
    <font>
      <sz val="10"/>
      <color rgb="FF000000"/>
      <name val="Arial"/>
      <family val="2"/>
    </font>
    <font>
      <b/>
      <u/>
      <sz val="10"/>
      <name val="Arial"/>
      <family val="2"/>
    </font>
    <font>
      <sz val="11"/>
      <name val="Calibri"/>
      <family val="2"/>
    </font>
    <font>
      <sz val="12"/>
      <color rgb="FF000000"/>
      <name val="Arial"/>
      <family val="2"/>
    </font>
    <font>
      <sz val="10"/>
      <name val="Arial"/>
      <family val="2"/>
    </font>
    <font>
      <b/>
      <sz val="12"/>
      <name val="Arial"/>
      <family val="2"/>
    </font>
    <font>
      <sz val="12"/>
      <name val="Arial"/>
      <family val="2"/>
    </font>
    <font>
      <b/>
      <u/>
      <sz val="12"/>
      <name val="Arial"/>
      <family val="2"/>
    </font>
    <font>
      <b/>
      <sz val="10"/>
      <name val="Arial"/>
      <family val="2"/>
    </font>
    <font>
      <sz val="10"/>
      <name val="Times New Roman"/>
      <family val="1"/>
    </font>
    <font>
      <b/>
      <u/>
      <sz val="10"/>
      <name val="Arial"/>
      <family val="2"/>
    </font>
    <font>
      <b/>
      <sz val="11"/>
      <name val="Arial"/>
      <family val="2"/>
    </font>
    <font>
      <sz val="11"/>
      <name val="Arial"/>
      <family val="2"/>
    </font>
    <font>
      <b/>
      <u/>
      <sz val="11"/>
      <name val="Arial"/>
      <family val="2"/>
    </font>
    <font>
      <sz val="10"/>
      <name val="Times New Roman"/>
      <family val="1"/>
    </font>
    <font>
      <b/>
      <sz val="12"/>
      <color rgb="FF000000"/>
      <name val="Arial"/>
      <family val="2"/>
    </font>
    <font>
      <b/>
      <sz val="10"/>
      <color theme="1"/>
      <name val="Tahoma"/>
      <family val="2"/>
    </font>
    <font>
      <sz val="10"/>
      <color rgb="FF000000"/>
      <name val="Times New Roman"/>
      <family val="1"/>
    </font>
    <font>
      <sz val="12"/>
      <color rgb="FF000000"/>
      <name val="Times New Roman"/>
      <family val="1"/>
    </font>
    <font>
      <b/>
      <sz val="10"/>
      <color rgb="FF000000"/>
      <name val="Times New Roman"/>
      <family val="1"/>
    </font>
    <font>
      <sz val="10"/>
      <color theme="1"/>
      <name val="Arial"/>
      <family val="2"/>
    </font>
    <font>
      <sz val="12"/>
      <color theme="1"/>
      <name val="Arial"/>
      <family val="2"/>
    </font>
    <font>
      <i/>
      <sz val="12"/>
      <name val="Arial"/>
      <family val="2"/>
    </font>
    <font>
      <b/>
      <sz val="14"/>
      <name val="Arial"/>
      <family val="2"/>
    </font>
    <font>
      <b/>
      <sz val="30"/>
      <color rgb="FF000000"/>
      <name val="Arial"/>
      <family val="2"/>
    </font>
    <font>
      <b/>
      <sz val="10"/>
      <name val="Tahoma"/>
      <family val="2"/>
    </font>
    <font>
      <sz val="10"/>
      <name val="Arial"/>
    </font>
    <font>
      <b/>
      <sz val="12"/>
      <name val="Tahoma"/>
      <family val="2"/>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rgb="FF000000"/>
      </left>
      <right style="thin">
        <color rgb="FF000000"/>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0" fontId="24" fillId="0" borderId="0"/>
    <xf numFmtId="0" fontId="2" fillId="0" borderId="0"/>
    <xf numFmtId="0" fontId="33" fillId="0" borderId="0"/>
    <xf numFmtId="0" fontId="1" fillId="0" borderId="0"/>
    <xf numFmtId="168" fontId="1" fillId="0" borderId="0" applyFont="0" applyFill="0" applyBorder="0" applyAlignment="0" applyProtection="0"/>
    <xf numFmtId="43" fontId="1" fillId="0" borderId="0" applyFont="0" applyFill="0" applyBorder="0" applyAlignment="0" applyProtection="0"/>
    <xf numFmtId="0" fontId="1" fillId="0" borderId="0"/>
  </cellStyleXfs>
  <cellXfs count="251">
    <xf numFmtId="0" fontId="0" fillId="0" borderId="0" xfId="0" applyFill="1" applyBorder="1" applyAlignment="1">
      <alignment horizontal="left" vertical="top"/>
    </xf>
    <xf numFmtId="0" fontId="4" fillId="0" borderId="0" xfId="0" applyFont="1" applyFill="1" applyBorder="1" applyAlignment="1">
      <alignment horizontal="left" vertical="top"/>
    </xf>
    <xf numFmtId="0" fontId="8" fillId="0" borderId="0" xfId="0" applyFont="1" applyFill="1" applyBorder="1" applyAlignment="1">
      <alignment horizontal="left" vertical="top"/>
    </xf>
    <xf numFmtId="0" fontId="0" fillId="0" borderId="0" xfId="0" applyFill="1" applyBorder="1" applyAlignment="1">
      <alignment horizontal="center" vertical="top"/>
    </xf>
    <xf numFmtId="0" fontId="0" fillId="0" borderId="8" xfId="0" applyFill="1" applyBorder="1" applyAlignment="1">
      <alignment horizontal="center" vertical="top" wrapText="1"/>
    </xf>
    <xf numFmtId="0" fontId="6" fillId="0" borderId="8" xfId="0" applyFont="1" applyFill="1" applyBorder="1" applyAlignment="1">
      <alignment vertical="top" wrapText="1"/>
    </xf>
    <xf numFmtId="0" fontId="2" fillId="0" borderId="8" xfId="0" applyFont="1" applyFill="1" applyBorder="1" applyAlignment="1">
      <alignment vertical="top" wrapText="1"/>
    </xf>
    <xf numFmtId="0" fontId="0" fillId="0" borderId="8" xfId="0" applyFill="1" applyBorder="1" applyAlignment="1">
      <alignment vertical="top" wrapText="1"/>
    </xf>
    <xf numFmtId="0" fontId="2" fillId="0" borderId="8" xfId="0" applyFont="1" applyFill="1" applyBorder="1" applyAlignment="1">
      <alignment horizontal="center" vertical="top" wrapText="1"/>
    </xf>
    <xf numFmtId="0" fontId="4" fillId="0" borderId="8" xfId="0" applyFont="1" applyFill="1" applyBorder="1" applyAlignment="1">
      <alignment vertical="top" wrapText="1"/>
    </xf>
    <xf numFmtId="0" fontId="6" fillId="0" borderId="8" xfId="0" applyFont="1" applyFill="1" applyBorder="1" applyAlignment="1">
      <alignment horizontal="center" vertical="top" wrapText="1"/>
    </xf>
    <xf numFmtId="0" fontId="0" fillId="0" borderId="0" xfId="0" applyFill="1" applyBorder="1" applyAlignment="1">
      <alignment horizontal="left" vertical="center"/>
    </xf>
    <xf numFmtId="0" fontId="0" fillId="0" borderId="2" xfId="0" applyFill="1" applyBorder="1" applyAlignment="1">
      <alignment horizontal="center" vertical="center" wrapText="1"/>
    </xf>
    <xf numFmtId="164" fontId="7" fillId="0" borderId="2" xfId="0" applyNumberFormat="1" applyFont="1" applyFill="1" applyBorder="1" applyAlignment="1">
      <alignment horizontal="center" vertical="center" wrapText="1"/>
    </xf>
    <xf numFmtId="165" fontId="7" fillId="0" borderId="2" xfId="0" applyNumberFormat="1" applyFont="1" applyFill="1" applyBorder="1" applyAlignment="1">
      <alignment horizontal="center" vertical="center" wrapText="1"/>
    </xf>
    <xf numFmtId="0" fontId="18" fillId="0" borderId="3" xfId="0" applyFont="1" applyFill="1" applyBorder="1" applyAlignment="1">
      <alignment horizontal="center" vertical="top" wrapText="1"/>
    </xf>
    <xf numFmtId="0" fontId="18" fillId="0" borderId="8" xfId="0" applyFont="1" applyFill="1" applyBorder="1" applyAlignment="1">
      <alignment horizontal="center" vertical="top" wrapText="1"/>
    </xf>
    <xf numFmtId="0" fontId="0" fillId="0" borderId="0" xfId="0" applyFill="1" applyBorder="1" applyAlignment="1">
      <alignment horizontal="center" vertical="top" wrapText="1"/>
    </xf>
    <xf numFmtId="0" fontId="17" fillId="0" borderId="0" xfId="0" applyFont="1" applyFill="1" applyBorder="1" applyAlignment="1">
      <alignment horizontal="left" vertical="top"/>
    </xf>
    <xf numFmtId="0" fontId="0" fillId="0" borderId="0" xfId="0" applyFill="1" applyBorder="1" applyAlignment="1">
      <alignment horizontal="center" vertical="center"/>
    </xf>
    <xf numFmtId="164" fontId="7" fillId="0" borderId="0" xfId="0" applyNumberFormat="1" applyFont="1" applyFill="1" applyBorder="1" applyAlignment="1">
      <alignment horizontal="center" vertical="center" wrapText="1"/>
    </xf>
    <xf numFmtId="164" fontId="7" fillId="0" borderId="8" xfId="0" applyNumberFormat="1" applyFont="1" applyFill="1" applyBorder="1" applyAlignment="1">
      <alignment horizontal="center" vertical="center" wrapText="1"/>
    </xf>
    <xf numFmtId="0" fontId="0" fillId="0" borderId="8" xfId="0" applyFill="1" applyBorder="1" applyAlignment="1">
      <alignment horizontal="center" vertical="center" wrapText="1"/>
    </xf>
    <xf numFmtId="165" fontId="7" fillId="0" borderId="0" xfId="0" applyNumberFormat="1" applyFont="1" applyFill="1" applyBorder="1" applyAlignment="1">
      <alignment horizontal="center" vertical="center" wrapText="1"/>
    </xf>
    <xf numFmtId="165" fontId="7" fillId="0" borderId="8"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0" xfId="0" applyFill="1" applyBorder="1" applyAlignment="1">
      <alignment vertical="top" wrapText="1"/>
    </xf>
    <xf numFmtId="0" fontId="18" fillId="0" borderId="4" xfId="0" applyFont="1" applyFill="1" applyBorder="1" applyAlignment="1">
      <alignment horizontal="center" vertical="top" wrapText="1"/>
    </xf>
    <xf numFmtId="0" fontId="0" fillId="0" borderId="8" xfId="0" applyFill="1" applyBorder="1" applyAlignment="1">
      <alignment horizontal="left" vertical="top"/>
    </xf>
    <xf numFmtId="0" fontId="2" fillId="0" borderId="0" xfId="0" applyFont="1" applyFill="1" applyBorder="1" applyAlignment="1">
      <alignment horizontal="center" vertical="top" wrapText="1"/>
    </xf>
    <xf numFmtId="0" fontId="4" fillId="0" borderId="0" xfId="0" applyFont="1" applyFill="1" applyBorder="1" applyAlignment="1">
      <alignment vertical="top" wrapText="1"/>
    </xf>
    <xf numFmtId="0" fontId="12" fillId="0" borderId="13" xfId="0" applyFont="1" applyFill="1" applyBorder="1" applyAlignment="1">
      <alignment horizontal="center" vertical="top"/>
    </xf>
    <xf numFmtId="0" fontId="2" fillId="0" borderId="8" xfId="0" applyFont="1" applyFill="1" applyBorder="1" applyAlignment="1">
      <alignment horizontal="left" vertical="top" wrapText="1"/>
    </xf>
    <xf numFmtId="0" fontId="19" fillId="0" borderId="0" xfId="0" applyFont="1" applyFill="1" applyBorder="1" applyAlignment="1">
      <alignment horizontal="center" vertical="center"/>
    </xf>
    <xf numFmtId="0" fontId="20" fillId="0" borderId="0" xfId="0" applyFont="1" applyFill="1" applyBorder="1" applyAlignment="1">
      <alignment horizontal="left" vertical="top"/>
    </xf>
    <xf numFmtId="0" fontId="9" fillId="0" borderId="8" xfId="0" applyFont="1" applyFill="1" applyBorder="1" applyAlignment="1">
      <alignment horizontal="center" vertical="top"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13" fillId="0" borderId="8"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164" fontId="7" fillId="2" borderId="2" xfId="0" applyNumberFormat="1" applyFont="1" applyFill="1" applyBorder="1" applyAlignment="1">
      <alignment horizontal="center" vertical="center" wrapText="1"/>
    </xf>
    <xf numFmtId="0" fontId="21" fillId="2" borderId="8" xfId="0" applyFont="1" applyFill="1" applyBorder="1" applyAlignment="1">
      <alignment horizontal="center" vertical="center" wrapText="1"/>
    </xf>
    <xf numFmtId="2" fontId="9" fillId="0" borderId="8" xfId="0" applyNumberFormat="1" applyFont="1" applyFill="1" applyBorder="1" applyAlignment="1">
      <alignment horizontal="center" vertical="top" wrapText="1"/>
    </xf>
    <xf numFmtId="0" fontId="9" fillId="0" borderId="10" xfId="0" applyFont="1" applyFill="1" applyBorder="1" applyAlignment="1">
      <alignment horizontal="left" vertical="top" wrapText="1"/>
    </xf>
    <xf numFmtId="0" fontId="24" fillId="0" borderId="0" xfId="1" applyFill="1" applyBorder="1" applyAlignment="1">
      <alignment horizontal="left" vertical="top"/>
    </xf>
    <xf numFmtId="0" fontId="24" fillId="0" borderId="0" xfId="1" applyFill="1" applyBorder="1" applyAlignment="1">
      <alignment horizontal="center" vertical="top"/>
    </xf>
    <xf numFmtId="164" fontId="7" fillId="0" borderId="0" xfId="1" applyNumberFormat="1" applyFont="1" applyFill="1" applyBorder="1" applyAlignment="1">
      <alignment horizontal="center" vertical="top"/>
    </xf>
    <xf numFmtId="0" fontId="3" fillId="0" borderId="0" xfId="1" applyFont="1" applyFill="1" applyBorder="1" applyAlignment="1">
      <alignment horizontal="center" vertical="top"/>
    </xf>
    <xf numFmtId="1" fontId="2" fillId="0" borderId="8" xfId="0" applyNumberFormat="1" applyFont="1" applyFill="1" applyBorder="1" applyAlignment="1">
      <alignment horizontal="center" vertical="center" wrapText="1"/>
    </xf>
    <xf numFmtId="2" fontId="2" fillId="2" borderId="8" xfId="0" applyNumberFormat="1" applyFont="1" applyFill="1" applyBorder="1" applyAlignment="1">
      <alignment horizontal="center" vertical="center" wrapText="1"/>
    </xf>
    <xf numFmtId="0" fontId="6" fillId="2" borderId="8" xfId="0" applyFont="1" applyFill="1" applyBorder="1" applyAlignment="1">
      <alignment vertical="top" wrapText="1"/>
    </xf>
    <xf numFmtId="0" fontId="7" fillId="0" borderId="8" xfId="0" applyFont="1" applyFill="1" applyBorder="1" applyAlignment="1">
      <alignment horizontal="center" vertical="center" wrapText="1"/>
    </xf>
    <xf numFmtId="0" fontId="0" fillId="2" borderId="8" xfId="0" applyFill="1" applyBorder="1" applyAlignment="1">
      <alignment horizontal="center" vertical="center" wrapText="1"/>
    </xf>
    <xf numFmtId="0" fontId="24" fillId="2" borderId="8" xfId="0" applyFont="1" applyFill="1" applyBorder="1" applyAlignment="1">
      <alignment horizontal="center" vertical="center" wrapText="1"/>
    </xf>
    <xf numFmtId="0" fontId="2" fillId="2" borderId="8" xfId="0" applyFont="1" applyFill="1" applyBorder="1" applyAlignment="1">
      <alignment horizontal="center" vertical="center" wrapText="1"/>
    </xf>
    <xf numFmtId="164" fontId="7" fillId="2" borderId="8" xfId="0" applyNumberFormat="1" applyFont="1" applyFill="1" applyBorder="1" applyAlignment="1">
      <alignment horizontal="center" vertical="center" wrapText="1"/>
    </xf>
    <xf numFmtId="0" fontId="24" fillId="2" borderId="0" xfId="1" applyFill="1" applyBorder="1" applyAlignment="1">
      <alignment horizontal="left" vertical="top"/>
    </xf>
    <xf numFmtId="0" fontId="2" fillId="2" borderId="8" xfId="0" applyFont="1" applyFill="1" applyBorder="1" applyAlignment="1">
      <alignment horizontal="center" vertical="top" wrapText="1"/>
    </xf>
    <xf numFmtId="0" fontId="0" fillId="2" borderId="8" xfId="0" applyFill="1" applyBorder="1" applyAlignment="1">
      <alignment horizontal="center" vertical="top" wrapText="1"/>
    </xf>
    <xf numFmtId="165" fontId="7" fillId="2" borderId="2" xfId="0" applyNumberFormat="1" applyFont="1" applyFill="1" applyBorder="1" applyAlignment="1">
      <alignment horizontal="center" vertical="center" wrapText="1"/>
    </xf>
    <xf numFmtId="0" fontId="0" fillId="0" borderId="10" xfId="0" applyFill="1" applyBorder="1" applyAlignment="1">
      <alignment vertical="top"/>
    </xf>
    <xf numFmtId="0" fontId="0" fillId="0" borderId="12" xfId="0" applyFill="1" applyBorder="1" applyAlignment="1">
      <alignment vertical="top"/>
    </xf>
    <xf numFmtId="0" fontId="0" fillId="0" borderId="11" xfId="0" applyFill="1" applyBorder="1" applyAlignment="1">
      <alignment vertical="top"/>
    </xf>
    <xf numFmtId="2" fontId="0" fillId="0" borderId="12" xfId="0" applyNumberFormat="1" applyFill="1" applyBorder="1" applyAlignment="1">
      <alignment horizontal="center" vertical="top"/>
    </xf>
    <xf numFmtId="0" fontId="27" fillId="2" borderId="8" xfId="0" applyFont="1" applyFill="1" applyBorder="1" applyAlignment="1">
      <alignment horizontal="center" vertical="center" wrapText="1"/>
    </xf>
    <xf numFmtId="2" fontId="7" fillId="0" borderId="8" xfId="0" applyNumberFormat="1" applyFont="1" applyFill="1" applyBorder="1" applyAlignment="1">
      <alignment horizontal="center" vertical="center" wrapText="1"/>
    </xf>
    <xf numFmtId="0" fontId="7" fillId="2" borderId="8" xfId="0" applyFont="1" applyFill="1" applyBorder="1" applyAlignment="1">
      <alignment horizontal="center" vertical="center" wrapText="1"/>
    </xf>
    <xf numFmtId="2" fontId="27" fillId="0" borderId="8" xfId="0" applyNumberFormat="1" applyFont="1" applyFill="1" applyBorder="1" applyAlignment="1">
      <alignment horizontal="center" vertical="center" wrapText="1"/>
    </xf>
    <xf numFmtId="0" fontId="10" fillId="0" borderId="0" xfId="1" applyFont="1" applyFill="1" applyBorder="1" applyAlignment="1">
      <alignment horizontal="center" vertical="top"/>
    </xf>
    <xf numFmtId="0" fontId="10" fillId="0" borderId="0" xfId="1" applyFont="1" applyFill="1" applyBorder="1" applyAlignment="1">
      <alignment horizontal="left" vertical="top"/>
    </xf>
    <xf numFmtId="0" fontId="3" fillId="0" borderId="12" xfId="1" applyFont="1" applyFill="1" applyBorder="1" applyAlignment="1">
      <alignment vertical="top" wrapText="1"/>
    </xf>
    <xf numFmtId="0" fontId="3" fillId="0" borderId="11" xfId="1" applyFont="1" applyFill="1" applyBorder="1" applyAlignment="1">
      <alignment vertical="top" wrapText="1"/>
    </xf>
    <xf numFmtId="0" fontId="10" fillId="0" borderId="14" xfId="1" applyFont="1" applyFill="1" applyBorder="1" applyAlignment="1">
      <alignment horizontal="center" vertical="top" wrapText="1"/>
    </xf>
    <xf numFmtId="0" fontId="10" fillId="0" borderId="7" xfId="1" applyFont="1" applyFill="1" applyBorder="1" applyAlignment="1">
      <alignment vertical="top" wrapText="1"/>
    </xf>
    <xf numFmtId="0" fontId="3" fillId="0" borderId="8" xfId="1" applyFont="1" applyFill="1" applyBorder="1" applyAlignment="1">
      <alignment horizontal="center" vertical="top" wrapText="1"/>
    </xf>
    <xf numFmtId="164" fontId="22" fillId="0" borderId="1" xfId="1" applyNumberFormat="1" applyFont="1" applyFill="1" applyBorder="1" applyAlignment="1">
      <alignment horizontal="center" vertical="top" wrapText="1"/>
    </xf>
    <xf numFmtId="0" fontId="10" fillId="0" borderId="2" xfId="1" applyFont="1" applyFill="1" applyBorder="1" applyAlignment="1">
      <alignment vertical="top" wrapText="1"/>
    </xf>
    <xf numFmtId="2" fontId="10" fillId="0" borderId="8" xfId="1" applyNumberFormat="1" applyFont="1" applyFill="1" applyBorder="1" applyAlignment="1">
      <alignment horizontal="center" vertical="center" wrapText="1"/>
    </xf>
    <xf numFmtId="0" fontId="3" fillId="0" borderId="2" xfId="1" applyFont="1" applyFill="1" applyBorder="1" applyAlignment="1">
      <alignment vertical="top" wrapText="1"/>
    </xf>
    <xf numFmtId="0" fontId="10" fillId="0" borderId="8" xfId="1" applyFont="1" applyFill="1" applyBorder="1" applyAlignment="1">
      <alignment vertical="center" wrapText="1"/>
    </xf>
    <xf numFmtId="164" fontId="22" fillId="2" borderId="1" xfId="1" applyNumberFormat="1" applyFont="1" applyFill="1" applyBorder="1" applyAlignment="1">
      <alignment horizontal="center" vertical="top" wrapText="1"/>
    </xf>
    <xf numFmtId="0" fontId="3" fillId="2" borderId="2" xfId="1" applyFont="1" applyFill="1" applyBorder="1" applyAlignment="1">
      <alignment vertical="top" wrapText="1"/>
    </xf>
    <xf numFmtId="2" fontId="4" fillId="2" borderId="8" xfId="1" applyNumberFormat="1" applyFont="1" applyFill="1" applyBorder="1" applyAlignment="1">
      <alignment horizontal="center" vertical="center" wrapText="1"/>
    </xf>
    <xf numFmtId="2" fontId="4" fillId="2" borderId="8" xfId="1" applyNumberFormat="1" applyFont="1" applyFill="1" applyBorder="1" applyAlignment="1">
      <alignment vertical="center" wrapText="1"/>
    </xf>
    <xf numFmtId="0" fontId="10" fillId="2" borderId="8" xfId="1" applyFont="1" applyFill="1" applyBorder="1" applyAlignment="1">
      <alignment vertical="center" wrapText="1"/>
    </xf>
    <xf numFmtId="0" fontId="10" fillId="0" borderId="8" xfId="1" applyFont="1" applyFill="1" applyBorder="1" applyAlignment="1">
      <alignment vertical="center"/>
    </xf>
    <xf numFmtId="0" fontId="10" fillId="2" borderId="8" xfId="1" applyFont="1" applyFill="1" applyBorder="1" applyAlignment="1">
      <alignment horizontal="center" vertical="center" wrapText="1"/>
    </xf>
    <xf numFmtId="0" fontId="10" fillId="0" borderId="8" xfId="1" applyFont="1" applyFill="1" applyBorder="1" applyAlignment="1">
      <alignment horizontal="center" vertical="top" wrapText="1"/>
    </xf>
    <xf numFmtId="0" fontId="10" fillId="0" borderId="1" xfId="1" applyFont="1" applyFill="1" applyBorder="1" applyAlignment="1">
      <alignment horizontal="center" vertical="top" wrapText="1"/>
    </xf>
    <xf numFmtId="2" fontId="10" fillId="0" borderId="8" xfId="1" quotePrefix="1" applyNumberFormat="1" applyFont="1" applyFill="1" applyBorder="1" applyAlignment="1">
      <alignment horizontal="center" vertical="top" wrapText="1"/>
    </xf>
    <xf numFmtId="2" fontId="10" fillId="0" borderId="8" xfId="1" applyNumberFormat="1" applyFont="1" applyFill="1" applyBorder="1" applyAlignment="1">
      <alignment horizontal="center" vertical="top" wrapText="1"/>
    </xf>
    <xf numFmtId="0" fontId="29" fillId="0" borderId="0" xfId="1" applyFont="1" applyFill="1" applyBorder="1" applyAlignment="1">
      <alignment horizontal="left" vertical="top"/>
    </xf>
    <xf numFmtId="164" fontId="10" fillId="0" borderId="0" xfId="0" applyNumberFormat="1" applyFont="1" applyFill="1" applyBorder="1" applyAlignment="1">
      <alignment horizontal="left" vertical="top"/>
    </xf>
    <xf numFmtId="0" fontId="3" fillId="0" borderId="0" xfId="0" applyFont="1" applyFill="1" applyBorder="1" applyAlignment="1">
      <alignment vertical="top" wrapText="1"/>
    </xf>
    <xf numFmtId="0" fontId="10" fillId="0" borderId="0" xfId="0" applyFont="1" applyFill="1" applyBorder="1" applyAlignment="1">
      <alignment horizontal="center" vertical="top" wrapText="1"/>
    </xf>
    <xf numFmtId="0" fontId="28" fillId="0" borderId="8" xfId="1" applyFont="1" applyFill="1" applyBorder="1" applyAlignment="1">
      <alignment horizontal="center" vertical="center" wrapText="1"/>
    </xf>
    <xf numFmtId="10" fontId="10" fillId="0" borderId="8" xfId="1" applyNumberFormat="1" applyFont="1" applyFill="1" applyBorder="1" applyAlignment="1">
      <alignment horizontal="center" vertical="top" wrapText="1"/>
    </xf>
    <xf numFmtId="167" fontId="10" fillId="0" borderId="8" xfId="1" applyNumberFormat="1" applyFont="1" applyFill="1" applyBorder="1" applyAlignment="1">
      <alignment horizontal="center" vertical="top" wrapText="1"/>
    </xf>
    <xf numFmtId="9" fontId="10" fillId="0" borderId="8" xfId="1" applyNumberFormat="1" applyFont="1" applyFill="1" applyBorder="1" applyAlignment="1">
      <alignment horizontal="center" vertical="top" wrapText="1"/>
    </xf>
    <xf numFmtId="2" fontId="2" fillId="0" borderId="8" xfId="0" applyNumberFormat="1" applyFont="1" applyFill="1" applyBorder="1" applyAlignment="1">
      <alignment horizontal="center" vertical="center" wrapText="1"/>
    </xf>
    <xf numFmtId="0" fontId="0" fillId="0" borderId="11" xfId="0" applyFill="1" applyBorder="1" applyAlignment="1">
      <alignment horizontal="left" vertical="top"/>
    </xf>
    <xf numFmtId="0" fontId="9" fillId="0" borderId="0" xfId="0" applyFont="1" applyFill="1" applyBorder="1" applyAlignment="1">
      <alignment horizontal="center" vertical="top" wrapText="1"/>
    </xf>
    <xf numFmtId="2" fontId="23" fillId="0" borderId="8" xfId="0" applyNumberFormat="1" applyFont="1" applyBorder="1" applyAlignment="1">
      <alignment horizontal="center" vertical="center"/>
    </xf>
    <xf numFmtId="2" fontId="32" fillId="0" borderId="8" xfId="0" applyNumberFormat="1" applyFont="1" applyBorder="1" applyAlignment="1">
      <alignment horizontal="center" vertical="center"/>
    </xf>
    <xf numFmtId="0" fontId="22" fillId="0" borderId="10" xfId="0" applyFont="1" applyFill="1" applyBorder="1" applyAlignment="1">
      <alignment horizontal="left" vertical="top" wrapText="1"/>
    </xf>
    <xf numFmtId="0" fontId="22" fillId="0" borderId="12" xfId="0" applyFont="1" applyFill="1" applyBorder="1" applyAlignment="1">
      <alignment horizontal="left" vertical="top" wrapText="1"/>
    </xf>
    <xf numFmtId="0" fontId="22" fillId="0" borderId="11" xfId="0" applyFont="1" applyFill="1" applyBorder="1" applyAlignment="1">
      <alignment horizontal="left" vertical="top" wrapText="1"/>
    </xf>
    <xf numFmtId="0" fontId="10" fillId="0" borderId="0" xfId="0" applyFont="1" applyFill="1" applyBorder="1" applyAlignment="1">
      <alignment horizontal="left" vertical="top" wrapText="1"/>
    </xf>
    <xf numFmtId="0" fontId="0" fillId="0" borderId="10" xfId="0" applyFill="1" applyBorder="1" applyAlignment="1">
      <alignment horizontal="center" vertical="top"/>
    </xf>
    <xf numFmtId="0" fontId="0" fillId="0" borderId="12" xfId="0" applyFill="1" applyBorder="1" applyAlignment="1">
      <alignment horizontal="center" vertical="top"/>
    </xf>
    <xf numFmtId="0" fontId="0" fillId="0" borderId="11" xfId="0" applyFill="1" applyBorder="1" applyAlignment="1">
      <alignment horizontal="center" vertical="top"/>
    </xf>
    <xf numFmtId="0" fontId="2" fillId="0" borderId="8" xfId="0" applyFont="1" applyFill="1" applyBorder="1" applyAlignment="1">
      <alignment horizontal="left" vertical="center" wrapText="1"/>
    </xf>
    <xf numFmtId="0" fontId="18" fillId="0" borderId="8" xfId="0" applyFont="1" applyFill="1" applyBorder="1" applyAlignment="1">
      <alignment horizontal="center" vertical="center" wrapText="1"/>
    </xf>
    <xf numFmtId="0" fontId="13" fillId="0" borderId="0" xfId="0" applyFont="1" applyFill="1" applyBorder="1" applyAlignment="1">
      <alignment horizontal="left" vertical="top" wrapText="1"/>
    </xf>
    <xf numFmtId="2" fontId="19" fillId="0" borderId="10" xfId="0" applyNumberFormat="1" applyFont="1" applyBorder="1" applyAlignment="1">
      <alignment horizontal="center" vertical="center" wrapText="1"/>
    </xf>
    <xf numFmtId="2" fontId="19" fillId="0" borderId="11" xfId="0" applyNumberFormat="1" applyFont="1" applyBorder="1" applyAlignment="1">
      <alignment horizontal="center" vertical="center" wrapText="1"/>
    </xf>
    <xf numFmtId="2" fontId="15" fillId="0" borderId="8" xfId="0" applyNumberFormat="1" applyFont="1" applyFill="1" applyBorder="1" applyAlignment="1">
      <alignment horizontal="center" vertical="top" wrapText="1"/>
    </xf>
    <xf numFmtId="0" fontId="15" fillId="0" borderId="8" xfId="0" applyFont="1" applyFill="1" applyBorder="1" applyAlignment="1">
      <alignment horizontal="center" vertical="top" wrapText="1"/>
    </xf>
    <xf numFmtId="0" fontId="0" fillId="0" borderId="10" xfId="0" applyFill="1" applyBorder="1" applyAlignment="1">
      <alignment horizontal="center" vertical="top" wrapText="1"/>
    </xf>
    <xf numFmtId="0" fontId="0" fillId="0" borderId="11" xfId="0" applyFill="1" applyBorder="1" applyAlignment="1">
      <alignment horizontal="center" vertical="top" wrapText="1"/>
    </xf>
    <xf numFmtId="0" fontId="0" fillId="0" borderId="8" xfId="0" applyFill="1" applyBorder="1" applyAlignment="1">
      <alignment horizontal="center" vertical="center"/>
    </xf>
    <xf numFmtId="0" fontId="2" fillId="0" borderId="8" xfId="0" applyFont="1" applyFill="1" applyBorder="1" applyAlignment="1">
      <alignment horizontal="center" vertical="top" wrapText="1"/>
    </xf>
    <xf numFmtId="0" fontId="2" fillId="0" borderId="10" xfId="0" applyFont="1" applyFill="1" applyBorder="1" applyAlignment="1">
      <alignment horizontal="center" vertical="top" wrapText="1"/>
    </xf>
    <xf numFmtId="0" fontId="2" fillId="0" borderId="11" xfId="0" applyFont="1" applyFill="1" applyBorder="1" applyAlignment="1">
      <alignment horizontal="center" vertical="top" wrapText="1"/>
    </xf>
    <xf numFmtId="0" fontId="18" fillId="0" borderId="8" xfId="0" applyFont="1" applyFill="1" applyBorder="1" applyAlignment="1">
      <alignment horizontal="center" vertical="top" wrapText="1"/>
    </xf>
    <xf numFmtId="0" fontId="18" fillId="0" borderId="10" xfId="0" applyFont="1" applyFill="1" applyBorder="1" applyAlignment="1">
      <alignment horizontal="center" vertical="top" wrapText="1"/>
    </xf>
    <xf numFmtId="0" fontId="18" fillId="0" borderId="11" xfId="0" applyFont="1" applyFill="1" applyBorder="1" applyAlignment="1">
      <alignment horizontal="center" vertical="top" wrapText="1"/>
    </xf>
    <xf numFmtId="0" fontId="0" fillId="2" borderId="8" xfId="0" applyFill="1" applyBorder="1" applyAlignment="1">
      <alignment horizontal="left" vertical="center" wrapText="1"/>
    </xf>
    <xf numFmtId="0" fontId="19" fillId="0" borderId="8" xfId="0" applyFont="1" applyFill="1" applyBorder="1" applyAlignment="1">
      <alignment horizontal="left" vertical="top" wrapText="1"/>
    </xf>
    <xf numFmtId="0" fontId="0" fillId="0" borderId="8" xfId="0" applyFill="1" applyBorder="1" applyAlignment="1">
      <alignment horizontal="left" vertical="center" wrapText="1"/>
    </xf>
    <xf numFmtId="0" fontId="12" fillId="0" borderId="0" xfId="0" applyFont="1" applyFill="1" applyBorder="1" applyAlignment="1">
      <alignment horizontal="center" vertical="top"/>
    </xf>
    <xf numFmtId="0" fontId="18" fillId="0" borderId="8" xfId="0" applyFont="1" applyFill="1" applyBorder="1" applyAlignment="1">
      <alignment horizontal="left" vertical="top" wrapText="1"/>
    </xf>
    <xf numFmtId="0" fontId="11" fillId="2" borderId="8" xfId="0" applyFont="1" applyFill="1" applyBorder="1" applyAlignment="1">
      <alignment horizontal="left" vertical="top" wrapText="1"/>
    </xf>
    <xf numFmtId="0" fontId="18" fillId="2" borderId="8" xfId="0" applyFont="1" applyFill="1" applyBorder="1" applyAlignment="1">
      <alignment horizontal="left" vertical="top" wrapText="1"/>
    </xf>
    <xf numFmtId="0" fontId="18" fillId="0" borderId="8"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8" fillId="0" borderId="3" xfId="0" applyFont="1" applyFill="1" applyBorder="1" applyAlignment="1">
      <alignment horizontal="center" vertical="top" wrapText="1"/>
    </xf>
    <xf numFmtId="0" fontId="18" fillId="0" borderId="5" xfId="0" applyFont="1" applyFill="1" applyBorder="1" applyAlignment="1">
      <alignment horizontal="center" vertical="top" wrapText="1"/>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12" xfId="0" applyFont="1" applyFill="1" applyBorder="1" applyAlignment="1">
      <alignment horizontal="left" vertical="top" wrapText="1"/>
    </xf>
    <xf numFmtId="0" fontId="19" fillId="0" borderId="11" xfId="0" applyFont="1" applyFill="1" applyBorder="1" applyAlignment="1">
      <alignment horizontal="left" vertical="top" wrapText="1"/>
    </xf>
    <xf numFmtId="0" fontId="13" fillId="0" borderId="1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24" fillId="0" borderId="16" xfId="0" applyFont="1" applyFill="1" applyBorder="1" applyAlignment="1">
      <alignment horizontal="center" vertical="top" wrapText="1"/>
    </xf>
    <xf numFmtId="0" fontId="24" fillId="0" borderId="18" xfId="0" applyFont="1" applyFill="1" applyBorder="1" applyAlignment="1">
      <alignment horizontal="center" vertical="top" wrapText="1"/>
    </xf>
    <xf numFmtId="0" fontId="24" fillId="0" borderId="20" xfId="0" applyFont="1" applyFill="1" applyBorder="1" applyAlignment="1">
      <alignment horizontal="center" vertical="top" wrapText="1"/>
    </xf>
    <xf numFmtId="0" fontId="10" fillId="0" borderId="10"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11" xfId="1"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1" fillId="0" borderId="16"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18" xfId="0" applyFont="1" applyFill="1" applyBorder="1" applyAlignment="1">
      <alignment horizontal="center" vertical="center" wrapText="1"/>
    </xf>
    <xf numFmtId="0" fontId="31" fillId="0" borderId="19"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1" fillId="0" borderId="20" xfId="0" applyFont="1" applyFill="1" applyBorder="1" applyAlignment="1">
      <alignment horizontal="center" vertical="center" wrapText="1"/>
    </xf>
    <xf numFmtId="164" fontId="10" fillId="0" borderId="0" xfId="0" applyNumberFormat="1" applyFont="1" applyFill="1" applyBorder="1" applyAlignment="1">
      <alignment horizontal="left" vertical="top" wrapText="1"/>
    </xf>
    <xf numFmtId="0" fontId="3" fillId="0" borderId="8" xfId="1" applyFont="1" applyFill="1" applyBorder="1" applyAlignment="1">
      <alignment horizontal="left" vertical="top" wrapText="1"/>
    </xf>
    <xf numFmtId="0" fontId="3" fillId="0" borderId="10" xfId="1" applyFont="1" applyFill="1" applyBorder="1" applyAlignment="1">
      <alignment horizontal="center" vertical="top" wrapText="1"/>
    </xf>
    <xf numFmtId="0" fontId="3" fillId="0" borderId="12" xfId="1" applyFont="1" applyFill="1" applyBorder="1" applyAlignment="1">
      <alignment horizontal="center" vertical="top" wrapText="1"/>
    </xf>
    <xf numFmtId="0" fontId="3" fillId="0" borderId="11" xfId="1" applyFont="1" applyFill="1" applyBorder="1" applyAlignment="1">
      <alignment horizontal="center" vertical="top" wrapText="1"/>
    </xf>
    <xf numFmtId="0" fontId="3" fillId="0" borderId="10" xfId="1" applyFont="1" applyFill="1" applyBorder="1" applyAlignment="1">
      <alignment horizontal="left" vertical="top" wrapText="1"/>
    </xf>
    <xf numFmtId="0" fontId="3" fillId="0" borderId="12" xfId="1" applyFont="1" applyFill="1" applyBorder="1" applyAlignment="1">
      <alignment horizontal="left" vertical="top" wrapText="1"/>
    </xf>
    <xf numFmtId="166" fontId="3" fillId="0" borderId="10" xfId="1" applyNumberFormat="1" applyFont="1" applyFill="1" applyBorder="1" applyAlignment="1">
      <alignment horizontal="center" vertical="top" wrapText="1"/>
    </xf>
    <xf numFmtId="166" fontId="3" fillId="0" borderId="12" xfId="1" applyNumberFormat="1" applyFont="1" applyFill="1" applyBorder="1" applyAlignment="1">
      <alignment horizontal="center" vertical="top" wrapText="1"/>
    </xf>
    <xf numFmtId="166" fontId="3" fillId="0" borderId="11" xfId="1" applyNumberFormat="1" applyFont="1" applyFill="1" applyBorder="1" applyAlignment="1">
      <alignment horizontal="center" vertical="top" wrapText="1"/>
    </xf>
    <xf numFmtId="0" fontId="2" fillId="0" borderId="0" xfId="2" applyFont="1" applyBorder="1" applyAlignment="1">
      <alignment horizontal="center" vertical="center" wrapText="1"/>
    </xf>
    <xf numFmtId="0" fontId="3" fillId="0" borderId="0" xfId="2" applyFont="1" applyBorder="1" applyAlignment="1">
      <alignment horizontal="center" vertical="center" wrapText="1"/>
    </xf>
    <xf numFmtId="0" fontId="33" fillId="0" borderId="0" xfId="3" applyAlignment="1">
      <alignment vertical="center" wrapText="1"/>
    </xf>
    <xf numFmtId="0" fontId="34" fillId="0" borderId="0" xfId="2" applyFont="1" applyBorder="1" applyAlignment="1">
      <alignment horizontal="left" vertical="center" wrapText="1"/>
    </xf>
    <xf numFmtId="0" fontId="34" fillId="0" borderId="0" xfId="2" applyFont="1" applyBorder="1" applyAlignment="1">
      <alignment horizontal="left" vertical="center" wrapText="1"/>
    </xf>
    <xf numFmtId="0" fontId="33" fillId="0" borderId="0" xfId="3" applyBorder="1" applyAlignment="1">
      <alignment horizontal="left" vertical="center" wrapText="1"/>
    </xf>
    <xf numFmtId="0" fontId="33" fillId="0" borderId="0" xfId="3" applyFill="1" applyBorder="1" applyAlignment="1">
      <alignment horizontal="left" vertical="center" wrapText="1"/>
    </xf>
    <xf numFmtId="0" fontId="34" fillId="0" borderId="0" xfId="2" applyFont="1" applyBorder="1" applyAlignment="1">
      <alignment vertical="center" wrapText="1"/>
    </xf>
    <xf numFmtId="0" fontId="33" fillId="0" borderId="0" xfId="3" applyBorder="1" applyAlignment="1">
      <alignment vertical="center" wrapText="1"/>
    </xf>
    <xf numFmtId="0" fontId="33" fillId="0" borderId="0" xfId="3" applyFill="1" applyBorder="1" applyAlignment="1">
      <alignment vertical="center" wrapText="1"/>
    </xf>
    <xf numFmtId="0" fontId="6" fillId="0" borderId="8" xfId="2" applyFont="1" applyBorder="1" applyAlignment="1">
      <alignment horizontal="center" vertical="center" wrapText="1"/>
    </xf>
    <xf numFmtId="0" fontId="2" fillId="0" borderId="8" xfId="2" applyFont="1" applyBorder="1" applyAlignment="1">
      <alignment vertical="center" wrapText="1"/>
    </xf>
    <xf numFmtId="0" fontId="6" fillId="0" borderId="8" xfId="3" applyFont="1" applyBorder="1" applyAlignment="1">
      <alignment horizontal="center" vertical="center" wrapText="1"/>
    </xf>
    <xf numFmtId="0" fontId="6" fillId="0" borderId="8" xfId="3" applyFont="1" applyBorder="1" applyAlignment="1">
      <alignment vertical="center" wrapText="1"/>
    </xf>
    <xf numFmtId="0" fontId="6" fillId="0" borderId="8" xfId="3" applyFont="1" applyFill="1" applyBorder="1" applyAlignment="1">
      <alignment vertical="center" wrapText="1"/>
    </xf>
    <xf numFmtId="0" fontId="6" fillId="0" borderId="8" xfId="2" applyFont="1" applyBorder="1" applyAlignment="1">
      <alignment vertical="center" wrapText="1"/>
    </xf>
    <xf numFmtId="0" fontId="33" fillId="0" borderId="8" xfId="3" applyFill="1" applyBorder="1" applyAlignment="1">
      <alignment vertical="center" wrapText="1"/>
    </xf>
    <xf numFmtId="0" fontId="6" fillId="0" borderId="8" xfId="2" applyFont="1" applyBorder="1" applyAlignment="1">
      <alignment horizontal="center" vertical="center" wrapText="1"/>
    </xf>
    <xf numFmtId="0" fontId="33" fillId="0" borderId="8" xfId="3" applyBorder="1" applyAlignment="1">
      <alignment vertical="center" wrapText="1"/>
    </xf>
    <xf numFmtId="2" fontId="33" fillId="0" borderId="8" xfId="3" applyNumberFormat="1" applyBorder="1" applyAlignment="1">
      <alignment vertical="center" wrapText="1"/>
    </xf>
    <xf numFmtId="2" fontId="2" fillId="0" borderId="8" xfId="3" applyNumberFormat="1" applyFont="1" applyFill="1" applyBorder="1" applyAlignment="1">
      <alignment vertical="center" wrapText="1"/>
    </xf>
    <xf numFmtId="0" fontId="6" fillId="0" borderId="8" xfId="2" applyFont="1" applyFill="1" applyBorder="1" applyAlignment="1">
      <alignment vertical="center" wrapText="1"/>
    </xf>
    <xf numFmtId="0" fontId="6" fillId="0" borderId="8" xfId="2" applyFont="1" applyFill="1" applyBorder="1" applyAlignment="1">
      <alignment horizontal="center" vertical="center" wrapText="1"/>
    </xf>
    <xf numFmtId="0" fontId="2" fillId="0" borderId="8" xfId="3" applyFont="1" applyFill="1" applyBorder="1" applyAlignment="1">
      <alignment vertical="center" wrapText="1"/>
    </xf>
    <xf numFmtId="0" fontId="6" fillId="0" borderId="8" xfId="3" applyFont="1" applyBorder="1" applyAlignment="1">
      <alignment vertical="center" wrapText="1"/>
    </xf>
    <xf numFmtId="2" fontId="6" fillId="0" borderId="8" xfId="3" applyNumberFormat="1" applyFont="1" applyBorder="1" applyAlignment="1">
      <alignment vertical="center" wrapText="1"/>
    </xf>
    <xf numFmtId="2" fontId="6" fillId="0" borderId="8" xfId="3" applyNumberFormat="1" applyFont="1" applyFill="1" applyBorder="1" applyAlignment="1">
      <alignment vertical="center" wrapText="1"/>
    </xf>
    <xf numFmtId="0" fontId="33" fillId="0" borderId="0" xfId="3" applyFill="1" applyAlignment="1">
      <alignment vertical="center" wrapText="1"/>
    </xf>
    <xf numFmtId="0" fontId="2" fillId="0" borderId="8" xfId="2" applyFont="1" applyBorder="1" applyAlignment="1">
      <alignment horizontal="center" vertical="center" wrapText="1"/>
    </xf>
    <xf numFmtId="0" fontId="2" fillId="0" borderId="8" xfId="2" applyFont="1" applyFill="1" applyBorder="1" applyAlignment="1">
      <alignment vertical="center" wrapText="1"/>
    </xf>
    <xf numFmtId="0" fontId="2" fillId="0" borderId="8" xfId="2" applyFont="1" applyFill="1" applyBorder="1" applyAlignment="1">
      <alignment horizontal="center" vertical="center" wrapText="1"/>
    </xf>
    <xf numFmtId="2" fontId="33" fillId="0" borderId="8" xfId="3" applyNumberFormat="1" applyFill="1" applyBorder="1" applyAlignment="1">
      <alignment vertical="center" wrapText="1"/>
    </xf>
    <xf numFmtId="0" fontId="33" fillId="0" borderId="0" xfId="3" applyAlignment="1">
      <alignment horizontal="center" vertical="center" wrapText="1"/>
    </xf>
    <xf numFmtId="0" fontId="6" fillId="0" borderId="8" xfId="3" applyFont="1" applyBorder="1" applyAlignment="1">
      <alignment horizontal="center" vertical="center" wrapText="1"/>
    </xf>
    <xf numFmtId="0" fontId="6" fillId="0" borderId="8" xfId="3" applyFont="1" applyFill="1" applyBorder="1" applyAlignment="1">
      <alignment horizontal="center" vertical="center" wrapText="1"/>
    </xf>
    <xf numFmtId="2" fontId="2" fillId="0" borderId="8" xfId="3" applyNumberFormat="1" applyFont="1" applyBorder="1" applyAlignment="1">
      <alignment vertical="center" wrapText="1"/>
    </xf>
    <xf numFmtId="0" fontId="2" fillId="0" borderId="8" xfId="4" applyFont="1" applyBorder="1" applyAlignment="1">
      <alignment vertical="center" wrapText="1"/>
    </xf>
    <xf numFmtId="0" fontId="2" fillId="0" borderId="8" xfId="4" applyFont="1" applyFill="1" applyBorder="1" applyAlignment="1">
      <alignment vertical="center" wrapText="1"/>
    </xf>
    <xf numFmtId="0" fontId="2" fillId="0" borderId="0" xfId="2" applyFont="1" applyAlignment="1">
      <alignment horizontal="center" vertical="top"/>
    </xf>
    <xf numFmtId="0" fontId="3" fillId="0" borderId="0" xfId="2" applyFont="1" applyBorder="1" applyAlignment="1">
      <alignment vertical="top"/>
    </xf>
    <xf numFmtId="0" fontId="2" fillId="0" borderId="0" xfId="3" applyFont="1" applyBorder="1" applyAlignment="1">
      <alignment vertical="top"/>
    </xf>
    <xf numFmtId="0" fontId="33" fillId="0" borderId="0" xfId="3" applyBorder="1" applyAlignment="1">
      <alignment vertical="top"/>
    </xf>
    <xf numFmtId="0" fontId="33" fillId="0" borderId="0" xfId="3" applyAlignment="1">
      <alignment vertical="top"/>
    </xf>
    <xf numFmtId="0" fontId="34" fillId="0" borderId="0" xfId="2" applyFont="1" applyBorder="1" applyAlignment="1">
      <alignment vertical="top"/>
    </xf>
    <xf numFmtId="0" fontId="6" fillId="0" borderId="21" xfId="2" applyFont="1" applyBorder="1" applyAlignment="1">
      <alignment horizontal="center" vertical="top" wrapText="1"/>
    </xf>
    <xf numFmtId="0" fontId="2" fillId="0" borderId="8" xfId="2" applyFont="1" applyBorder="1" applyAlignment="1">
      <alignment vertical="top" wrapText="1"/>
    </xf>
    <xf numFmtId="0" fontId="6" fillId="0" borderId="21" xfId="3" applyFont="1" applyBorder="1" applyAlignment="1">
      <alignment horizontal="center" vertical="top" wrapText="1"/>
    </xf>
    <xf numFmtId="0" fontId="6" fillId="0" borderId="8" xfId="3" applyFont="1" applyBorder="1" applyAlignment="1">
      <alignment vertical="top" wrapText="1"/>
    </xf>
    <xf numFmtId="0" fontId="6" fillId="0" borderId="8" xfId="3" applyFont="1" applyBorder="1" applyAlignment="1">
      <alignment vertical="top" wrapText="1"/>
    </xf>
    <xf numFmtId="0" fontId="6" fillId="0" borderId="22" xfId="2" applyFont="1" applyBorder="1" applyAlignment="1">
      <alignment horizontal="center" vertical="top" wrapText="1"/>
    </xf>
    <xf numFmtId="0" fontId="6" fillId="0" borderId="8" xfId="2" applyFont="1" applyBorder="1" applyAlignment="1">
      <alignment vertical="top" wrapText="1"/>
    </xf>
    <xf numFmtId="0" fontId="6" fillId="0" borderId="22" xfId="3" applyFont="1" applyBorder="1" applyAlignment="1">
      <alignment horizontal="center" vertical="top" wrapText="1"/>
    </xf>
    <xf numFmtId="0" fontId="6" fillId="0" borderId="8" xfId="3" applyFont="1" applyFill="1" applyBorder="1" applyAlignment="1">
      <alignment vertical="top" wrapText="1"/>
    </xf>
    <xf numFmtId="0" fontId="6" fillId="0" borderId="8" xfId="2" applyFont="1" applyBorder="1" applyAlignment="1">
      <alignment horizontal="center" vertical="top" wrapText="1"/>
    </xf>
    <xf numFmtId="0" fontId="33" fillId="0" borderId="8" xfId="3" applyBorder="1" applyAlignment="1">
      <alignment vertical="top" wrapText="1"/>
    </xf>
    <xf numFmtId="2" fontId="33" fillId="0" borderId="8" xfId="3" applyNumberFormat="1" applyBorder="1" applyAlignment="1">
      <alignment vertical="top" wrapText="1"/>
    </xf>
    <xf numFmtId="2" fontId="2" fillId="0" borderId="8" xfId="3" applyNumberFormat="1" applyFont="1" applyBorder="1" applyAlignment="1">
      <alignment vertical="top" wrapText="1"/>
    </xf>
    <xf numFmtId="0" fontId="6" fillId="0" borderId="8" xfId="2" applyFont="1" applyFill="1" applyBorder="1" applyAlignment="1">
      <alignment vertical="top" wrapText="1"/>
    </xf>
    <xf numFmtId="0" fontId="6" fillId="0" borderId="8" xfId="2" applyFont="1" applyFill="1" applyBorder="1" applyAlignment="1">
      <alignment horizontal="center" vertical="top" wrapText="1"/>
    </xf>
    <xf numFmtId="2" fontId="6" fillId="0" borderId="8" xfId="3" applyNumberFormat="1" applyFont="1" applyBorder="1" applyAlignment="1">
      <alignment vertical="top" wrapText="1"/>
    </xf>
    <xf numFmtId="0" fontId="2" fillId="0" borderId="8" xfId="4" applyFont="1" applyFill="1" applyBorder="1" applyAlignment="1">
      <alignment vertical="top" wrapText="1"/>
    </xf>
    <xf numFmtId="2" fontId="6" fillId="0" borderId="8" xfId="3" applyNumberFormat="1" applyFont="1" applyFill="1" applyBorder="1" applyAlignment="1">
      <alignment vertical="top" wrapText="1"/>
    </xf>
    <xf numFmtId="2" fontId="2" fillId="0" borderId="8" xfId="3" applyNumberFormat="1" applyFont="1" applyFill="1" applyBorder="1" applyAlignment="1">
      <alignment vertical="top" wrapText="1"/>
    </xf>
    <xf numFmtId="0" fontId="33" fillId="0" borderId="0" xfId="3" applyFill="1" applyAlignment="1">
      <alignment vertical="top"/>
    </xf>
    <xf numFmtId="0" fontId="2" fillId="0" borderId="8" xfId="2" applyFont="1" applyBorder="1" applyAlignment="1">
      <alignment horizontal="center" vertical="top" wrapText="1"/>
    </xf>
    <xf numFmtId="0" fontId="2" fillId="0" borderId="8" xfId="2" applyFont="1" applyFill="1" applyBorder="1" applyAlignment="1">
      <alignment vertical="top" wrapText="1"/>
    </xf>
    <xf numFmtId="0" fontId="2" fillId="0" borderId="8" xfId="2" applyFont="1" applyFill="1" applyBorder="1" applyAlignment="1">
      <alignment horizontal="center" vertical="top" wrapText="1"/>
    </xf>
    <xf numFmtId="0" fontId="33" fillId="0" borderId="8" xfId="3" applyFill="1" applyBorder="1" applyAlignment="1">
      <alignment vertical="top" wrapText="1"/>
    </xf>
    <xf numFmtId="2" fontId="33" fillId="0" borderId="8" xfId="3" applyNumberFormat="1" applyFill="1" applyBorder="1" applyAlignment="1">
      <alignment vertical="top" wrapText="1"/>
    </xf>
    <xf numFmtId="0" fontId="2" fillId="0" borderId="8" xfId="4" applyFont="1" applyBorder="1" applyAlignment="1">
      <alignment vertical="top" wrapText="1"/>
    </xf>
    <xf numFmtId="0" fontId="2" fillId="0" borderId="8" xfId="5" applyNumberFormat="1" applyFont="1" applyFill="1" applyBorder="1" applyAlignment="1">
      <alignment vertical="top" wrapText="1"/>
    </xf>
    <xf numFmtId="0" fontId="33" fillId="0" borderId="0" xfId="3" applyAlignment="1">
      <alignment horizontal="center" vertical="top"/>
    </xf>
  </cellXfs>
  <cellStyles count="8">
    <cellStyle name="Comma 2" xfId="5"/>
    <cellStyle name="Comma 3" xfId="6"/>
    <cellStyle name="Normal" xfId="0" builtinId="0"/>
    <cellStyle name="Normal 2" xfId="1"/>
    <cellStyle name="Normal 2 2" xfId="3"/>
    <cellStyle name="Normal 2 3" xfId="7"/>
    <cellStyle name="Normal 3" xfId="2"/>
    <cellStyle name="Normal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J84"/>
  <sheetViews>
    <sheetView view="pageBreakPreview" zoomScaleNormal="100" zoomScaleSheetLayoutView="100" workbookViewId="0">
      <selection activeCell="F25" sqref="F25"/>
    </sheetView>
  </sheetViews>
  <sheetFormatPr defaultRowHeight="12.75"/>
  <cols>
    <col min="1" max="1" width="2.33203125" customWidth="1"/>
    <col min="2" max="2" width="6.5" style="19" customWidth="1"/>
    <col min="3" max="3" width="5.6640625" customWidth="1"/>
    <col min="4" max="4" width="25.33203125" customWidth="1"/>
    <col min="5" max="5" width="13.83203125" style="3" customWidth="1"/>
    <col min="6" max="10" width="13.83203125" customWidth="1"/>
  </cols>
  <sheetData>
    <row r="1" spans="2:10">
      <c r="I1" s="2" t="s">
        <v>26</v>
      </c>
    </row>
    <row r="2" spans="2:10">
      <c r="I2" s="18" t="s">
        <v>78</v>
      </c>
    </row>
    <row r="3" spans="2:10" ht="39" customHeight="1">
      <c r="B3" s="137" t="s">
        <v>66</v>
      </c>
      <c r="C3" s="137"/>
      <c r="D3" s="137"/>
      <c r="E3" s="137"/>
      <c r="F3" s="137"/>
      <c r="G3" s="137"/>
      <c r="H3" s="137"/>
      <c r="I3" s="137"/>
      <c r="J3" s="137"/>
    </row>
    <row r="4" spans="2:10" ht="8.25" customHeight="1">
      <c r="B4" s="138"/>
      <c r="C4" s="138"/>
      <c r="D4" s="138"/>
      <c r="E4" s="138"/>
      <c r="F4" s="138"/>
      <c r="G4" s="138"/>
      <c r="H4" s="138"/>
      <c r="I4" s="138"/>
      <c r="J4" s="139"/>
    </row>
    <row r="5" spans="2:10" ht="25.5" customHeight="1">
      <c r="B5" s="12"/>
      <c r="C5" s="140" t="s">
        <v>73</v>
      </c>
      <c r="D5" s="141"/>
      <c r="E5" s="15" t="s">
        <v>74</v>
      </c>
      <c r="F5" s="15" t="s">
        <v>75</v>
      </c>
      <c r="G5" s="15" t="s">
        <v>62</v>
      </c>
      <c r="H5" s="15" t="s">
        <v>76</v>
      </c>
      <c r="I5" s="15" t="s">
        <v>63</v>
      </c>
      <c r="J5" s="16" t="s">
        <v>64</v>
      </c>
    </row>
    <row r="6" spans="2:10" ht="20.100000000000001" customHeight="1">
      <c r="B6" s="13">
        <v>1</v>
      </c>
      <c r="C6" s="132" t="s">
        <v>0</v>
      </c>
      <c r="D6" s="132"/>
      <c r="E6" s="4"/>
      <c r="F6" s="142" t="s">
        <v>139</v>
      </c>
      <c r="G6" s="143"/>
      <c r="H6" s="143"/>
      <c r="I6" s="143"/>
      <c r="J6" s="144"/>
    </row>
    <row r="7" spans="2:10" ht="20.100000000000001" customHeight="1">
      <c r="B7" s="13">
        <v>2</v>
      </c>
      <c r="C7" s="132" t="s">
        <v>8</v>
      </c>
      <c r="D7" s="132"/>
      <c r="E7" s="4"/>
      <c r="F7" s="142" t="s">
        <v>140</v>
      </c>
      <c r="G7" s="143"/>
      <c r="H7" s="143"/>
      <c r="I7" s="143"/>
      <c r="J7" s="144"/>
    </row>
    <row r="8" spans="2:10" ht="27" customHeight="1">
      <c r="B8" s="13">
        <v>3</v>
      </c>
      <c r="C8" s="132" t="s">
        <v>10</v>
      </c>
      <c r="D8" s="132"/>
      <c r="E8" s="8" t="s">
        <v>11</v>
      </c>
      <c r="F8" s="145">
        <v>510</v>
      </c>
      <c r="G8" s="146"/>
      <c r="H8" s="146"/>
      <c r="I8" s="146"/>
      <c r="J8" s="147"/>
    </row>
    <row r="9" spans="2:10" s="11" customFormat="1" ht="44.25" customHeight="1">
      <c r="B9" s="13">
        <v>4</v>
      </c>
      <c r="C9" s="135" t="s">
        <v>12</v>
      </c>
      <c r="D9" s="135"/>
      <c r="E9" s="22" t="s">
        <v>13</v>
      </c>
      <c r="F9" s="142" t="s">
        <v>130</v>
      </c>
      <c r="G9" s="143"/>
      <c r="H9" s="143"/>
      <c r="I9" s="143"/>
      <c r="J9" s="144"/>
    </row>
    <row r="10" spans="2:10" ht="20.100000000000001" customHeight="1">
      <c r="B10" s="13">
        <v>5</v>
      </c>
      <c r="C10" s="132" t="s">
        <v>14</v>
      </c>
      <c r="D10" s="132"/>
      <c r="E10" s="4"/>
      <c r="F10" s="142" t="s">
        <v>131</v>
      </c>
      <c r="G10" s="143"/>
      <c r="H10" s="143"/>
      <c r="I10" s="143"/>
      <c r="J10" s="144"/>
    </row>
    <row r="11" spans="2:10" ht="28.5" customHeight="1">
      <c r="B11" s="41">
        <v>6</v>
      </c>
      <c r="C11" s="136" t="s">
        <v>15</v>
      </c>
      <c r="D11" s="136"/>
      <c r="E11" s="42" t="s">
        <v>67</v>
      </c>
      <c r="F11" s="50">
        <v>5.4366825930294418</v>
      </c>
      <c r="G11" s="50">
        <v>5.4366825930294418</v>
      </c>
      <c r="H11" s="50">
        <v>5.4366825930294418</v>
      </c>
      <c r="I11" s="50">
        <v>5.4366825930294418</v>
      </c>
      <c r="J11" s="50">
        <v>5.4366825930294418</v>
      </c>
    </row>
    <row r="12" spans="2:10" ht="20.100000000000001" customHeight="1">
      <c r="B12" s="13">
        <v>7</v>
      </c>
      <c r="C12" s="132" t="s">
        <v>16</v>
      </c>
      <c r="D12" s="132"/>
      <c r="E12" s="8" t="s">
        <v>17</v>
      </c>
      <c r="F12" s="25" t="s">
        <v>132</v>
      </c>
      <c r="G12" s="25" t="s">
        <v>135</v>
      </c>
      <c r="H12" s="25" t="s">
        <v>136</v>
      </c>
      <c r="I12" s="25" t="s">
        <v>137</v>
      </c>
      <c r="J12" s="25" t="s">
        <v>138</v>
      </c>
    </row>
    <row r="13" spans="2:10" ht="30" customHeight="1">
      <c r="B13" s="13">
        <v>8</v>
      </c>
      <c r="C13" s="132" t="s">
        <v>18</v>
      </c>
      <c r="D13" s="132"/>
      <c r="E13" s="8" t="s">
        <v>17</v>
      </c>
      <c r="F13" s="52" t="s">
        <v>133</v>
      </c>
      <c r="G13" s="52" t="s">
        <v>133</v>
      </c>
      <c r="H13" s="52" t="s">
        <v>133</v>
      </c>
      <c r="I13" s="52" t="s">
        <v>133</v>
      </c>
      <c r="J13" s="52" t="s">
        <v>133</v>
      </c>
    </row>
    <row r="14" spans="2:10" ht="30" customHeight="1">
      <c r="B14" s="13">
        <v>9</v>
      </c>
      <c r="C14" s="132" t="s">
        <v>19</v>
      </c>
      <c r="D14" s="132"/>
      <c r="E14" s="8" t="s">
        <v>17</v>
      </c>
      <c r="F14" s="52" t="s">
        <v>134</v>
      </c>
      <c r="G14" s="52" t="s">
        <v>134</v>
      </c>
      <c r="H14" s="52" t="s">
        <v>134</v>
      </c>
      <c r="I14" s="52" t="s">
        <v>134</v>
      </c>
      <c r="J14" s="52" t="s">
        <v>134</v>
      </c>
    </row>
    <row r="15" spans="2:10" ht="15" customHeight="1">
      <c r="B15" s="41">
        <v>10</v>
      </c>
      <c r="C15" s="134" t="s">
        <v>20</v>
      </c>
      <c r="D15" s="134"/>
      <c r="E15" s="58" t="s">
        <v>1</v>
      </c>
      <c r="F15" s="65" t="s">
        <v>142</v>
      </c>
      <c r="G15" s="65" t="s">
        <v>142</v>
      </c>
      <c r="H15" s="65" t="s">
        <v>142</v>
      </c>
      <c r="I15" s="65" t="s">
        <v>142</v>
      </c>
      <c r="J15" s="65" t="s">
        <v>142</v>
      </c>
    </row>
    <row r="16" spans="2:10" ht="15" customHeight="1">
      <c r="B16" s="41">
        <v>11</v>
      </c>
      <c r="C16" s="134" t="s">
        <v>21</v>
      </c>
      <c r="D16" s="134"/>
      <c r="E16" s="58" t="s">
        <v>1</v>
      </c>
      <c r="F16" s="65" t="s">
        <v>145</v>
      </c>
      <c r="G16" s="65" t="s">
        <v>145</v>
      </c>
      <c r="H16" s="65" t="s">
        <v>145</v>
      </c>
      <c r="I16" s="65" t="s">
        <v>145</v>
      </c>
      <c r="J16" s="65" t="s">
        <v>145</v>
      </c>
    </row>
    <row r="17" spans="1:10" ht="15" customHeight="1">
      <c r="B17" s="41">
        <v>12</v>
      </c>
      <c r="C17" s="134" t="s">
        <v>22</v>
      </c>
      <c r="D17" s="134"/>
      <c r="E17" s="59"/>
      <c r="F17" s="51"/>
      <c r="G17" s="51"/>
      <c r="H17" s="51"/>
      <c r="I17" s="51"/>
      <c r="J17" s="51"/>
    </row>
    <row r="18" spans="1:10" ht="42.75" customHeight="1">
      <c r="B18" s="60">
        <v>12.1</v>
      </c>
      <c r="C18" s="134" t="s">
        <v>23</v>
      </c>
      <c r="D18" s="134"/>
      <c r="E18" s="58" t="s">
        <v>7</v>
      </c>
      <c r="F18" s="54" t="s">
        <v>129</v>
      </c>
      <c r="G18" s="54" t="s">
        <v>129</v>
      </c>
      <c r="H18" s="53">
        <v>114.12</v>
      </c>
      <c r="I18" s="53">
        <v>183.31</v>
      </c>
      <c r="J18" s="53">
        <v>506.32</v>
      </c>
    </row>
    <row r="19" spans="1:10" ht="42.75" customHeight="1">
      <c r="B19" s="60">
        <v>12.2</v>
      </c>
      <c r="C19" s="134" t="s">
        <v>24</v>
      </c>
      <c r="D19" s="134"/>
      <c r="E19" s="58" t="s">
        <v>7</v>
      </c>
      <c r="F19" s="54" t="s">
        <v>129</v>
      </c>
      <c r="G19" s="54" t="s">
        <v>129</v>
      </c>
      <c r="H19" s="54" t="s">
        <v>129</v>
      </c>
      <c r="I19" s="54" t="s">
        <v>129</v>
      </c>
      <c r="J19" s="54" t="s">
        <v>129</v>
      </c>
    </row>
    <row r="20" spans="1:10" ht="15" customHeight="1">
      <c r="B20" s="12"/>
      <c r="C20" s="132" t="s">
        <v>2</v>
      </c>
      <c r="D20" s="132"/>
      <c r="E20" s="4"/>
      <c r="F20" s="5"/>
      <c r="G20" s="5"/>
      <c r="H20" s="5"/>
      <c r="I20" s="5"/>
      <c r="J20" s="5"/>
    </row>
    <row r="21" spans="1:10" ht="15" customHeight="1">
      <c r="B21" s="13">
        <v>13</v>
      </c>
      <c r="C21" s="132" t="s">
        <v>3</v>
      </c>
      <c r="D21" s="132"/>
      <c r="E21" s="4"/>
      <c r="F21" s="5"/>
      <c r="G21" s="5"/>
      <c r="H21" s="5"/>
      <c r="I21" s="5"/>
      <c r="J21" s="5"/>
    </row>
    <row r="22" spans="1:10" ht="30" customHeight="1">
      <c r="B22" s="14">
        <v>13.1</v>
      </c>
      <c r="C22" s="129" t="s">
        <v>68</v>
      </c>
      <c r="D22" s="129"/>
      <c r="E22" s="8" t="s">
        <v>25</v>
      </c>
      <c r="F22" s="66">
        <v>2268.4499999999998</v>
      </c>
      <c r="G22" s="66">
        <v>2299.52</v>
      </c>
      <c r="H22" s="66">
        <v>2586.7336631226999</v>
      </c>
      <c r="I22" s="66">
        <v>2710.1959738720002</v>
      </c>
      <c r="J22" s="66">
        <v>2773.1658000000007</v>
      </c>
    </row>
    <row r="23" spans="1:10" ht="30" customHeight="1">
      <c r="B23" s="14">
        <v>13.2</v>
      </c>
      <c r="C23" s="129" t="s">
        <v>69</v>
      </c>
      <c r="D23" s="129"/>
      <c r="E23" s="8" t="s">
        <v>25</v>
      </c>
      <c r="F23" s="66">
        <v>2238.1915461112003</v>
      </c>
      <c r="G23" s="66">
        <v>2272.9409692163999</v>
      </c>
      <c r="H23" s="66">
        <v>2562.244461936803</v>
      </c>
      <c r="I23" s="66">
        <v>2686.1820287868013</v>
      </c>
      <c r="J23" s="66">
        <v>2750.8363195184006</v>
      </c>
    </row>
    <row r="24" spans="1:10" ht="30" customHeight="1">
      <c r="B24" s="14">
        <v>13.3</v>
      </c>
      <c r="C24" s="129" t="s">
        <v>70</v>
      </c>
      <c r="D24" s="129"/>
      <c r="E24" s="8" t="s">
        <v>25</v>
      </c>
      <c r="F24" s="66">
        <v>2234.2510424999973</v>
      </c>
      <c r="G24" s="66">
        <v>2272.4688999999971</v>
      </c>
      <c r="H24" s="66">
        <v>2494.4115500000007</v>
      </c>
      <c r="I24" s="66">
        <v>2591.9984325000055</v>
      </c>
      <c r="J24" s="66">
        <v>2678.3122499999999</v>
      </c>
    </row>
    <row r="25" spans="1:10" ht="43.5" customHeight="1">
      <c r="B25" s="13">
        <v>14</v>
      </c>
      <c r="C25" s="129" t="s">
        <v>71</v>
      </c>
      <c r="D25" s="129"/>
      <c r="E25" s="8" t="s">
        <v>25</v>
      </c>
      <c r="F25" s="100">
        <f>F22-F23</f>
        <v>30.258453888799522</v>
      </c>
      <c r="G25" s="66">
        <v>29.82</v>
      </c>
      <c r="H25" s="66">
        <v>27.48</v>
      </c>
      <c r="I25" s="66">
        <v>26.766470000000098</v>
      </c>
      <c r="J25" s="66">
        <v>24.928561999999957</v>
      </c>
    </row>
    <row r="26" spans="1:10" ht="30" customHeight="1">
      <c r="B26" s="41">
        <v>15</v>
      </c>
      <c r="C26" s="133" t="s">
        <v>77</v>
      </c>
      <c r="D26" s="133"/>
      <c r="E26" s="58" t="s">
        <v>25</v>
      </c>
      <c r="F26" s="67" t="s">
        <v>129</v>
      </c>
      <c r="G26" s="67" t="s">
        <v>129</v>
      </c>
      <c r="H26" s="67" t="s">
        <v>129</v>
      </c>
      <c r="I26" s="67" t="s">
        <v>129</v>
      </c>
      <c r="J26" s="67" t="s">
        <v>129</v>
      </c>
    </row>
    <row r="27" spans="1:10" ht="30" customHeight="1">
      <c r="B27" s="13">
        <v>16</v>
      </c>
      <c r="C27" s="129" t="s">
        <v>72</v>
      </c>
      <c r="D27" s="129"/>
      <c r="E27" s="8" t="s">
        <v>11</v>
      </c>
      <c r="F27" s="68">
        <v>441.17439332261108</v>
      </c>
      <c r="G27" s="68">
        <v>415.39587233098541</v>
      </c>
      <c r="H27" s="68">
        <v>476.07450479729363</v>
      </c>
      <c r="I27" s="68">
        <v>470.30846596314257</v>
      </c>
      <c r="J27" s="68">
        <v>484.00869058843119</v>
      </c>
    </row>
    <row r="29" spans="1:10">
      <c r="I29" s="2" t="s">
        <v>26</v>
      </c>
    </row>
    <row r="30" spans="1:10">
      <c r="B30" s="3"/>
      <c r="E30"/>
      <c r="I30" s="2" t="s">
        <v>9</v>
      </c>
    </row>
    <row r="31" spans="1:10">
      <c r="B31" s="3"/>
      <c r="E31"/>
    </row>
    <row r="32" spans="1:10" ht="20.25" customHeight="1">
      <c r="A32" s="17"/>
      <c r="B32" s="10"/>
      <c r="C32" s="125" t="s">
        <v>79</v>
      </c>
      <c r="D32" s="125"/>
      <c r="E32" s="27" t="s">
        <v>74</v>
      </c>
      <c r="F32" s="15" t="s">
        <v>75</v>
      </c>
      <c r="G32" s="15" t="s">
        <v>62</v>
      </c>
      <c r="H32" s="15" t="s">
        <v>76</v>
      </c>
      <c r="I32" s="15" t="s">
        <v>63</v>
      </c>
      <c r="J32" s="16" t="s">
        <v>64</v>
      </c>
    </row>
    <row r="33" spans="1:10" s="11" customFormat="1" ht="30" customHeight="1">
      <c r="A33" s="20"/>
      <c r="B33" s="21">
        <v>17</v>
      </c>
      <c r="C33" s="130" t="s">
        <v>27</v>
      </c>
      <c r="D33" s="130"/>
      <c r="E33" s="22"/>
      <c r="F33" s="22"/>
      <c r="G33" s="22"/>
      <c r="H33" s="22"/>
      <c r="I33" s="22"/>
      <c r="J33" s="22"/>
    </row>
    <row r="34" spans="1:10" s="11" customFormat="1" ht="30" customHeight="1">
      <c r="A34" s="23"/>
      <c r="B34" s="24">
        <v>17.100000000000001</v>
      </c>
      <c r="C34" s="130" t="s">
        <v>28</v>
      </c>
      <c r="D34" s="130"/>
      <c r="E34" s="25" t="s">
        <v>4</v>
      </c>
      <c r="F34" s="49">
        <v>118.11160879630188</v>
      </c>
      <c r="G34" s="49">
        <v>210.89160879630799</v>
      </c>
      <c r="H34" s="49">
        <v>55.518877314811107</v>
      </c>
      <c r="I34" s="49">
        <v>68.182696759263251</v>
      </c>
      <c r="J34" s="49">
        <v>53.569444444430701</v>
      </c>
    </row>
    <row r="35" spans="1:10" s="11" customFormat="1" ht="30" customHeight="1">
      <c r="A35" s="23"/>
      <c r="B35" s="24">
        <v>17.2</v>
      </c>
      <c r="C35" s="130" t="s">
        <v>29</v>
      </c>
      <c r="D35" s="130"/>
      <c r="E35" s="25" t="s">
        <v>4</v>
      </c>
      <c r="F35" s="49">
        <v>41.631597222236287</v>
      </c>
      <c r="G35" s="49">
        <v>7.6653009259310139</v>
      </c>
      <c r="H35" s="49">
        <v>2.0325578703784331</v>
      </c>
      <c r="I35" s="49">
        <v>15.87548611111111</v>
      </c>
      <c r="J35" s="49">
        <v>6.2883101851851855</v>
      </c>
    </row>
    <row r="36" spans="1:10" s="11" customFormat="1" ht="30" customHeight="1">
      <c r="A36" s="20"/>
      <c r="B36" s="56">
        <v>18</v>
      </c>
      <c r="C36" s="128" t="s">
        <v>5</v>
      </c>
      <c r="D36" s="128"/>
      <c r="E36" s="55" t="s">
        <v>7</v>
      </c>
      <c r="F36" s="54" t="s">
        <v>129</v>
      </c>
      <c r="G36" s="53">
        <v>359.67</v>
      </c>
      <c r="H36" s="53">
        <v>131.72</v>
      </c>
      <c r="I36" s="53">
        <v>135.16999999999999</v>
      </c>
      <c r="J36" s="53">
        <v>35.020000000000003</v>
      </c>
    </row>
    <row r="37" spans="1:10" s="11" customFormat="1" ht="30" customHeight="1">
      <c r="A37" s="20"/>
      <c r="B37" s="56">
        <v>19</v>
      </c>
      <c r="C37" s="128" t="s">
        <v>6</v>
      </c>
      <c r="D37" s="128"/>
      <c r="E37" s="55" t="s">
        <v>7</v>
      </c>
      <c r="F37" s="54" t="s">
        <v>129</v>
      </c>
      <c r="G37" s="54" t="s">
        <v>129</v>
      </c>
      <c r="H37" s="55">
        <v>57.06</v>
      </c>
      <c r="I37" s="55">
        <v>148.72</v>
      </c>
      <c r="J37" s="55">
        <v>344.82</v>
      </c>
    </row>
    <row r="39" spans="1:10" ht="15" customHeight="1">
      <c r="B39" s="131" t="s">
        <v>80</v>
      </c>
      <c r="C39" s="131"/>
      <c r="D39" s="131"/>
      <c r="E39" s="131"/>
      <c r="F39" s="131"/>
      <c r="G39" s="131"/>
      <c r="H39" s="131"/>
      <c r="I39" s="131"/>
      <c r="J39" s="131"/>
    </row>
    <row r="40" spans="1:10" ht="15" customHeight="1">
      <c r="B40" s="31"/>
      <c r="C40" s="31"/>
      <c r="D40" s="31"/>
      <c r="E40" s="31"/>
      <c r="F40" s="31"/>
      <c r="G40" s="31"/>
      <c r="H40" s="31"/>
      <c r="I40" s="31"/>
      <c r="J40" s="31"/>
    </row>
    <row r="41" spans="1:10" ht="38.25" customHeight="1">
      <c r="B41" s="125" t="s">
        <v>84</v>
      </c>
      <c r="C41" s="125"/>
      <c r="D41" s="16" t="s">
        <v>79</v>
      </c>
      <c r="E41" s="126" t="s">
        <v>65</v>
      </c>
      <c r="F41" s="127"/>
      <c r="G41" s="16" t="s">
        <v>84</v>
      </c>
      <c r="H41" s="16" t="s">
        <v>79</v>
      </c>
      <c r="I41" s="125" t="s">
        <v>65</v>
      </c>
      <c r="J41" s="125"/>
    </row>
    <row r="42" spans="1:10" ht="15" customHeight="1">
      <c r="B42" s="122" t="s">
        <v>30</v>
      </c>
      <c r="C42" s="122"/>
      <c r="D42" s="32" t="s">
        <v>31</v>
      </c>
      <c r="E42" s="115">
        <v>61.08</v>
      </c>
      <c r="F42" s="116"/>
      <c r="G42" s="6" t="s">
        <v>32</v>
      </c>
      <c r="H42" s="6" t="s">
        <v>31</v>
      </c>
      <c r="I42" s="115">
        <v>116.28</v>
      </c>
      <c r="J42" s="116"/>
    </row>
    <row r="43" spans="1:10" ht="15" customHeight="1">
      <c r="B43" s="122"/>
      <c r="C43" s="122"/>
      <c r="D43" s="32" t="s">
        <v>33</v>
      </c>
      <c r="E43" s="115">
        <v>42.66</v>
      </c>
      <c r="F43" s="116">
        <v>42.66</v>
      </c>
      <c r="G43" s="7"/>
      <c r="H43" s="6" t="s">
        <v>33</v>
      </c>
      <c r="I43" s="115">
        <v>90.39</v>
      </c>
      <c r="J43" s="116">
        <v>90.39</v>
      </c>
    </row>
    <row r="44" spans="1:10" ht="15" customHeight="1">
      <c r="B44" s="122"/>
      <c r="C44" s="122"/>
      <c r="D44" s="32" t="s">
        <v>34</v>
      </c>
      <c r="E44" s="115">
        <v>56.39</v>
      </c>
      <c r="F44" s="116">
        <v>56.39</v>
      </c>
      <c r="G44" s="7"/>
      <c r="H44" s="6" t="s">
        <v>35</v>
      </c>
      <c r="I44" s="115">
        <v>77.64</v>
      </c>
      <c r="J44" s="116">
        <v>77.64</v>
      </c>
    </row>
    <row r="45" spans="1:10" ht="15" customHeight="1">
      <c r="B45" s="122" t="s">
        <v>36</v>
      </c>
      <c r="C45" s="122"/>
      <c r="D45" s="32" t="s">
        <v>31</v>
      </c>
      <c r="E45" s="115">
        <v>63.76</v>
      </c>
      <c r="F45" s="116">
        <v>63.76</v>
      </c>
      <c r="G45" s="6" t="s">
        <v>37</v>
      </c>
      <c r="H45" s="6" t="s">
        <v>31</v>
      </c>
      <c r="I45" s="115">
        <v>64.89</v>
      </c>
      <c r="J45" s="116">
        <v>64.89</v>
      </c>
    </row>
    <row r="46" spans="1:10" ht="15" customHeight="1">
      <c r="B46" s="122"/>
      <c r="C46" s="122"/>
      <c r="D46" s="32" t="s">
        <v>33</v>
      </c>
      <c r="E46" s="115">
        <v>70.92</v>
      </c>
      <c r="F46" s="116">
        <v>70.92</v>
      </c>
      <c r="G46" s="7"/>
      <c r="H46" s="6" t="s">
        <v>33</v>
      </c>
      <c r="I46" s="115">
        <v>57.73</v>
      </c>
      <c r="J46" s="116">
        <v>57.73</v>
      </c>
    </row>
    <row r="47" spans="1:10" ht="15" customHeight="1">
      <c r="B47" s="122"/>
      <c r="C47" s="122"/>
      <c r="D47" s="32" t="s">
        <v>35</v>
      </c>
      <c r="E47" s="115">
        <v>91.55</v>
      </c>
      <c r="F47" s="116">
        <v>91.55</v>
      </c>
      <c r="G47" s="7"/>
      <c r="H47" s="6" t="s">
        <v>34</v>
      </c>
      <c r="I47" s="115">
        <v>49.86</v>
      </c>
      <c r="J47" s="116">
        <v>49.86</v>
      </c>
    </row>
    <row r="48" spans="1:10" ht="15" customHeight="1">
      <c r="B48" s="122" t="s">
        <v>38</v>
      </c>
      <c r="C48" s="122"/>
      <c r="D48" s="32" t="s">
        <v>31</v>
      </c>
      <c r="E48" s="115">
        <v>81.72</v>
      </c>
      <c r="F48" s="116">
        <v>81.72</v>
      </c>
      <c r="G48" s="6" t="s">
        <v>39</v>
      </c>
      <c r="H48" s="6" t="s">
        <v>31</v>
      </c>
      <c r="I48" s="115">
        <v>44.63</v>
      </c>
      <c r="J48" s="116">
        <v>44.63</v>
      </c>
    </row>
    <row r="49" spans="2:10" ht="15" customHeight="1">
      <c r="B49" s="122"/>
      <c r="C49" s="122"/>
      <c r="D49" s="32" t="s">
        <v>33</v>
      </c>
      <c r="E49" s="115">
        <v>116.28</v>
      </c>
      <c r="F49" s="116">
        <v>116.28</v>
      </c>
      <c r="G49" s="7"/>
      <c r="H49" s="6" t="s">
        <v>33</v>
      </c>
      <c r="I49" s="115">
        <v>41.11</v>
      </c>
      <c r="J49" s="116">
        <v>41.11</v>
      </c>
    </row>
    <row r="50" spans="2:10" ht="15" customHeight="1">
      <c r="B50" s="122"/>
      <c r="C50" s="122"/>
      <c r="D50" s="32" t="s">
        <v>34</v>
      </c>
      <c r="E50" s="115">
        <v>116.28</v>
      </c>
      <c r="F50" s="116">
        <v>116.28</v>
      </c>
      <c r="G50" s="7"/>
      <c r="H50" s="6" t="s">
        <v>35</v>
      </c>
      <c r="I50" s="115">
        <v>33.340000000000003</v>
      </c>
      <c r="J50" s="116">
        <v>33.340000000000003</v>
      </c>
    </row>
    <row r="51" spans="2:10" ht="15" customHeight="1">
      <c r="B51" s="122" t="s">
        <v>40</v>
      </c>
      <c r="C51" s="122"/>
      <c r="D51" s="32" t="s">
        <v>31</v>
      </c>
      <c r="E51" s="115">
        <v>116.28</v>
      </c>
      <c r="F51" s="116">
        <v>116.28</v>
      </c>
      <c r="G51" s="6" t="s">
        <v>41</v>
      </c>
      <c r="H51" s="6" t="s">
        <v>31</v>
      </c>
      <c r="I51" s="115">
        <v>26.46</v>
      </c>
      <c r="J51" s="116">
        <v>26.46</v>
      </c>
    </row>
    <row r="52" spans="2:10" ht="15" customHeight="1">
      <c r="B52" s="122"/>
      <c r="C52" s="122"/>
      <c r="D52" s="32" t="s">
        <v>33</v>
      </c>
      <c r="E52" s="115">
        <v>116.28</v>
      </c>
      <c r="F52" s="116">
        <v>116.28</v>
      </c>
      <c r="G52" s="7"/>
      <c r="H52" s="6" t="s">
        <v>33</v>
      </c>
      <c r="I52" s="115">
        <v>24.91</v>
      </c>
      <c r="J52" s="116">
        <v>24.91</v>
      </c>
    </row>
    <row r="53" spans="2:10" ht="15" customHeight="1">
      <c r="B53" s="122"/>
      <c r="C53" s="122"/>
      <c r="D53" s="32" t="s">
        <v>35</v>
      </c>
      <c r="E53" s="115">
        <v>127.91</v>
      </c>
      <c r="F53" s="116">
        <v>127.91</v>
      </c>
      <c r="G53" s="7"/>
      <c r="H53" s="6" t="s">
        <v>35</v>
      </c>
      <c r="I53" s="115">
        <v>25.7</v>
      </c>
      <c r="J53" s="116">
        <v>25.7</v>
      </c>
    </row>
    <row r="54" spans="2:10" ht="15" customHeight="1">
      <c r="B54" s="122" t="s">
        <v>42</v>
      </c>
      <c r="C54" s="122"/>
      <c r="D54" s="32" t="s">
        <v>31</v>
      </c>
      <c r="E54" s="115">
        <v>116.28</v>
      </c>
      <c r="F54" s="116">
        <v>116.28</v>
      </c>
      <c r="G54" s="6" t="s">
        <v>43</v>
      </c>
      <c r="H54" s="6" t="s">
        <v>31</v>
      </c>
      <c r="I54" s="115">
        <v>22.15</v>
      </c>
      <c r="J54" s="116">
        <v>22.15</v>
      </c>
    </row>
    <row r="55" spans="2:10" ht="15" customHeight="1">
      <c r="B55" s="122"/>
      <c r="C55" s="122"/>
      <c r="D55" s="32" t="s">
        <v>33</v>
      </c>
      <c r="E55" s="115">
        <v>116.28</v>
      </c>
      <c r="F55" s="116">
        <v>116.28</v>
      </c>
      <c r="G55" s="7"/>
      <c r="H55" s="6" t="s">
        <v>33</v>
      </c>
      <c r="I55" s="115">
        <v>21.94</v>
      </c>
      <c r="J55" s="116">
        <v>21.94</v>
      </c>
    </row>
    <row r="56" spans="2:10" ht="15" customHeight="1">
      <c r="B56" s="122"/>
      <c r="C56" s="122"/>
      <c r="D56" s="32" t="s">
        <v>35</v>
      </c>
      <c r="E56" s="115">
        <v>127.91</v>
      </c>
      <c r="F56" s="116">
        <v>127.91</v>
      </c>
      <c r="G56" s="7"/>
      <c r="H56" s="6" t="s">
        <v>44</v>
      </c>
      <c r="I56" s="115">
        <v>19.260000000000002</v>
      </c>
      <c r="J56" s="116">
        <v>19.260000000000002</v>
      </c>
    </row>
    <row r="57" spans="2:10" ht="15" customHeight="1">
      <c r="B57" s="122" t="s">
        <v>45</v>
      </c>
      <c r="C57" s="122"/>
      <c r="D57" s="32" t="s">
        <v>31</v>
      </c>
      <c r="E57" s="115">
        <v>116.28</v>
      </c>
      <c r="F57" s="116">
        <v>116.28</v>
      </c>
      <c r="G57" s="6" t="s">
        <v>46</v>
      </c>
      <c r="H57" s="6" t="s">
        <v>31</v>
      </c>
      <c r="I57" s="115">
        <v>22.48</v>
      </c>
      <c r="J57" s="116">
        <v>22.48</v>
      </c>
    </row>
    <row r="58" spans="2:10" ht="15" customHeight="1">
      <c r="B58" s="119"/>
      <c r="C58" s="120"/>
      <c r="D58" s="32" t="s">
        <v>33</v>
      </c>
      <c r="E58" s="115">
        <v>116.28</v>
      </c>
      <c r="F58" s="116">
        <v>116.28</v>
      </c>
      <c r="G58" s="7"/>
      <c r="H58" s="6" t="s">
        <v>33</v>
      </c>
      <c r="I58" s="115">
        <v>26.67</v>
      </c>
      <c r="J58" s="116">
        <v>26.67</v>
      </c>
    </row>
    <row r="59" spans="2:10" ht="15" customHeight="1">
      <c r="B59" s="119"/>
      <c r="C59" s="120"/>
      <c r="D59" s="32" t="s">
        <v>34</v>
      </c>
      <c r="E59" s="115">
        <v>116.28</v>
      </c>
      <c r="F59" s="116">
        <v>116.28</v>
      </c>
      <c r="G59" s="7"/>
      <c r="H59" s="6" t="s">
        <v>35</v>
      </c>
      <c r="I59" s="115">
        <v>36.840000000000003</v>
      </c>
      <c r="J59" s="116">
        <v>36.840000000000003</v>
      </c>
    </row>
    <row r="60" spans="2:10" ht="15" customHeight="1">
      <c r="B60" s="121"/>
      <c r="C60" s="121"/>
      <c r="D60" s="28"/>
      <c r="E60" s="123"/>
      <c r="F60" s="124"/>
      <c r="G60" s="9" t="s">
        <v>47</v>
      </c>
      <c r="H60" s="7"/>
      <c r="I60" s="117">
        <f>SUM(E42:E59,I42:I59)</f>
        <v>2572.7000000000007</v>
      </c>
      <c r="J60" s="118"/>
    </row>
    <row r="61" spans="2:10" ht="15">
      <c r="C61" s="19"/>
      <c r="E61" s="29"/>
      <c r="F61" s="29"/>
      <c r="G61" s="30"/>
      <c r="H61" s="26"/>
      <c r="I61" s="29"/>
      <c r="J61" s="29"/>
    </row>
    <row r="62" spans="2:10" ht="52.5" customHeight="1">
      <c r="B62" s="114" t="s">
        <v>81</v>
      </c>
      <c r="C62" s="114"/>
      <c r="D62" s="114"/>
      <c r="E62" s="114"/>
      <c r="F62" s="114"/>
      <c r="G62" s="114"/>
      <c r="H62" s="114"/>
      <c r="I62" s="114"/>
      <c r="J62" s="114"/>
    </row>
    <row r="63" spans="2:10" ht="50.25" customHeight="1">
      <c r="B63" s="113" t="s">
        <v>84</v>
      </c>
      <c r="C63" s="113"/>
      <c r="D63" s="105" t="s">
        <v>82</v>
      </c>
      <c r="E63" s="106"/>
      <c r="F63" s="107"/>
      <c r="G63" s="105" t="s">
        <v>83</v>
      </c>
      <c r="H63" s="106"/>
      <c r="I63" s="106"/>
      <c r="J63" s="107"/>
    </row>
    <row r="64" spans="2:10" ht="15" customHeight="1">
      <c r="B64" s="112" t="s">
        <v>30</v>
      </c>
      <c r="C64" s="112"/>
      <c r="D64" s="109">
        <f>510*0.988</f>
        <v>503.88</v>
      </c>
      <c r="E64" s="110"/>
      <c r="F64" s="111"/>
      <c r="G64" s="61"/>
      <c r="H64" s="64">
        <v>489.3554666666667</v>
      </c>
      <c r="I64" s="62"/>
      <c r="J64" s="63"/>
    </row>
    <row r="65" spans="2:10" ht="15" customHeight="1">
      <c r="B65" s="112" t="s">
        <v>36</v>
      </c>
      <c r="C65" s="112"/>
      <c r="D65" s="109">
        <f t="shared" ref="D65:D75" si="0">510*0.988</f>
        <v>503.88</v>
      </c>
      <c r="E65" s="110"/>
      <c r="F65" s="111"/>
      <c r="G65" s="61"/>
      <c r="H65" s="64">
        <v>472.43148387096784</v>
      </c>
      <c r="I65" s="62"/>
      <c r="J65" s="63"/>
    </row>
    <row r="66" spans="2:10" ht="15" customHeight="1">
      <c r="B66" s="112" t="s">
        <v>38</v>
      </c>
      <c r="C66" s="112"/>
      <c r="D66" s="109">
        <f t="shared" si="0"/>
        <v>503.88</v>
      </c>
      <c r="E66" s="110"/>
      <c r="F66" s="111"/>
      <c r="G66" s="61"/>
      <c r="H66" s="64">
        <v>465.16506666666669</v>
      </c>
      <c r="I66" s="62"/>
      <c r="J66" s="63"/>
    </row>
    <row r="67" spans="2:10" ht="15" customHeight="1">
      <c r="B67" s="112" t="s">
        <v>40</v>
      </c>
      <c r="C67" s="112"/>
      <c r="D67" s="109">
        <f t="shared" si="0"/>
        <v>503.88</v>
      </c>
      <c r="E67" s="110"/>
      <c r="F67" s="111"/>
      <c r="G67" s="61"/>
      <c r="H67" s="64">
        <v>483.79161290322588</v>
      </c>
      <c r="I67" s="62"/>
      <c r="J67" s="63"/>
    </row>
    <row r="68" spans="2:10" ht="15" customHeight="1">
      <c r="B68" s="112" t="s">
        <v>42</v>
      </c>
      <c r="C68" s="112"/>
      <c r="D68" s="109">
        <f t="shared" si="0"/>
        <v>503.88</v>
      </c>
      <c r="E68" s="110"/>
      <c r="F68" s="111"/>
      <c r="G68" s="61"/>
      <c r="H68" s="64">
        <v>494.24645161290334</v>
      </c>
      <c r="I68" s="62"/>
      <c r="J68" s="63"/>
    </row>
    <row r="69" spans="2:10" ht="15" customHeight="1">
      <c r="B69" s="112" t="s">
        <v>45</v>
      </c>
      <c r="C69" s="112"/>
      <c r="D69" s="109">
        <f t="shared" si="0"/>
        <v>503.88</v>
      </c>
      <c r="E69" s="110"/>
      <c r="F69" s="111"/>
      <c r="G69" s="61"/>
      <c r="H69" s="64">
        <v>476.34933333333339</v>
      </c>
      <c r="I69" s="62"/>
      <c r="J69" s="63"/>
    </row>
    <row r="70" spans="2:10" ht="15" customHeight="1">
      <c r="B70" s="112" t="s">
        <v>32</v>
      </c>
      <c r="C70" s="112"/>
      <c r="D70" s="109">
        <f t="shared" si="0"/>
        <v>503.88</v>
      </c>
      <c r="E70" s="110"/>
      <c r="F70" s="111"/>
      <c r="G70" s="61"/>
      <c r="H70" s="64">
        <v>502.83354838709681</v>
      </c>
      <c r="I70" s="62"/>
      <c r="J70" s="63"/>
    </row>
    <row r="71" spans="2:10" ht="15" customHeight="1">
      <c r="B71" s="112" t="s">
        <v>37</v>
      </c>
      <c r="C71" s="112"/>
      <c r="D71" s="109">
        <f t="shared" si="0"/>
        <v>503.88</v>
      </c>
      <c r="E71" s="110"/>
      <c r="F71" s="111"/>
      <c r="G71" s="61"/>
      <c r="H71" s="64">
        <v>492.74933333333342</v>
      </c>
      <c r="I71" s="62"/>
      <c r="J71" s="63"/>
    </row>
    <row r="72" spans="2:10" ht="15" customHeight="1">
      <c r="B72" s="112" t="s">
        <v>39</v>
      </c>
      <c r="C72" s="112"/>
      <c r="D72" s="109">
        <f t="shared" si="0"/>
        <v>503.88</v>
      </c>
      <c r="E72" s="110"/>
      <c r="F72" s="111"/>
      <c r="G72" s="61"/>
      <c r="H72" s="64">
        <v>414.43509677419354</v>
      </c>
      <c r="I72" s="62"/>
      <c r="J72" s="63"/>
    </row>
    <row r="73" spans="2:10" ht="15" customHeight="1">
      <c r="B73" s="112" t="s">
        <v>41</v>
      </c>
      <c r="C73" s="112"/>
      <c r="D73" s="109">
        <f t="shared" si="0"/>
        <v>503.88</v>
      </c>
      <c r="E73" s="110"/>
      <c r="F73" s="111"/>
      <c r="G73" s="61"/>
      <c r="H73" s="64">
        <v>310.44477419354848</v>
      </c>
      <c r="I73" s="62"/>
      <c r="J73" s="63"/>
    </row>
    <row r="74" spans="2:10" ht="15" customHeight="1">
      <c r="B74" s="112" t="s">
        <v>43</v>
      </c>
      <c r="C74" s="112"/>
      <c r="D74" s="109">
        <f t="shared" si="0"/>
        <v>503.88</v>
      </c>
      <c r="E74" s="110"/>
      <c r="F74" s="111"/>
      <c r="G74" s="61"/>
      <c r="H74" s="64">
        <v>341.38142857142867</v>
      </c>
      <c r="I74" s="62"/>
      <c r="J74" s="63"/>
    </row>
    <row r="75" spans="2:10" ht="15" customHeight="1">
      <c r="B75" s="112" t="s">
        <v>46</v>
      </c>
      <c r="C75" s="112"/>
      <c r="D75" s="109">
        <f t="shared" si="0"/>
        <v>503.88</v>
      </c>
      <c r="E75" s="110"/>
      <c r="F75" s="111"/>
      <c r="G75" s="61"/>
      <c r="H75" s="64">
        <v>483.12206451612906</v>
      </c>
      <c r="I75" s="62"/>
      <c r="J75" s="63"/>
    </row>
    <row r="78" spans="2:10" ht="15">
      <c r="I78" s="34" t="s">
        <v>88</v>
      </c>
    </row>
    <row r="79" spans="2:10" ht="15">
      <c r="I79" s="34" t="s">
        <v>89</v>
      </c>
    </row>
    <row r="80" spans="2:10" ht="15">
      <c r="I80" s="34"/>
    </row>
    <row r="81" spans="2:10" ht="30.75" customHeight="1">
      <c r="B81" s="33">
        <v>1</v>
      </c>
      <c r="C81" s="108" t="s">
        <v>87</v>
      </c>
      <c r="D81" s="108"/>
      <c r="E81" s="108"/>
      <c r="F81" s="108"/>
      <c r="G81" s="108"/>
      <c r="H81" s="108"/>
      <c r="I81" s="108"/>
      <c r="J81" s="108"/>
    </row>
    <row r="82" spans="2:10" ht="32.25" customHeight="1">
      <c r="B82" s="33">
        <v>2</v>
      </c>
      <c r="C82" s="108" t="s">
        <v>85</v>
      </c>
      <c r="D82" s="108"/>
      <c r="E82" s="108"/>
      <c r="F82" s="108"/>
      <c r="G82" s="108"/>
      <c r="H82" s="108"/>
      <c r="I82" s="108"/>
      <c r="J82" s="108"/>
    </row>
    <row r="83" spans="2:10" ht="31.5" customHeight="1">
      <c r="B83" s="33">
        <v>3</v>
      </c>
      <c r="C83" s="108" t="s">
        <v>86</v>
      </c>
      <c r="D83" s="108"/>
      <c r="E83" s="108"/>
      <c r="F83" s="108"/>
      <c r="G83" s="108"/>
      <c r="H83" s="108"/>
      <c r="I83" s="108"/>
      <c r="J83" s="108"/>
    </row>
    <row r="84" spans="2:10" ht="15">
      <c r="B84" s="1"/>
    </row>
  </sheetData>
  <mergeCells count="128">
    <mergeCell ref="C9:D9"/>
    <mergeCell ref="C10:D10"/>
    <mergeCell ref="C11:D11"/>
    <mergeCell ref="C12:D12"/>
    <mergeCell ref="C13:D13"/>
    <mergeCell ref="C14:D14"/>
    <mergeCell ref="B3:J3"/>
    <mergeCell ref="B4:J4"/>
    <mergeCell ref="C5:D5"/>
    <mergeCell ref="C6:D6"/>
    <mergeCell ref="C7:D7"/>
    <mergeCell ref="C8:D8"/>
    <mergeCell ref="F6:J6"/>
    <mergeCell ref="F7:J7"/>
    <mergeCell ref="F8:J8"/>
    <mergeCell ref="F9:J9"/>
    <mergeCell ref="F10:J10"/>
    <mergeCell ref="C21:D21"/>
    <mergeCell ref="C22:D22"/>
    <mergeCell ref="C23:D23"/>
    <mergeCell ref="C24:D24"/>
    <mergeCell ref="C25:D25"/>
    <mergeCell ref="C26:D26"/>
    <mergeCell ref="C15:D15"/>
    <mergeCell ref="C16:D16"/>
    <mergeCell ref="C17:D17"/>
    <mergeCell ref="C18:D18"/>
    <mergeCell ref="C19:D19"/>
    <mergeCell ref="C20:D20"/>
    <mergeCell ref="C37:D37"/>
    <mergeCell ref="B41:C41"/>
    <mergeCell ref="B42:C42"/>
    <mergeCell ref="B43:C43"/>
    <mergeCell ref="B44:C44"/>
    <mergeCell ref="B45:C45"/>
    <mergeCell ref="C27:D27"/>
    <mergeCell ref="C32:D32"/>
    <mergeCell ref="C33:D33"/>
    <mergeCell ref="C34:D34"/>
    <mergeCell ref="C35:D35"/>
    <mergeCell ref="C36:D36"/>
    <mergeCell ref="B39:J39"/>
    <mergeCell ref="B52:C52"/>
    <mergeCell ref="B53:C53"/>
    <mergeCell ref="B46:C46"/>
    <mergeCell ref="B47:C47"/>
    <mergeCell ref="B48:C48"/>
    <mergeCell ref="B49:C49"/>
    <mergeCell ref="B50:C50"/>
    <mergeCell ref="B51:C51"/>
    <mergeCell ref="I48:J48"/>
    <mergeCell ref="I49:J49"/>
    <mergeCell ref="I50:J50"/>
    <mergeCell ref="I51:J51"/>
    <mergeCell ref="I52:J52"/>
    <mergeCell ref="I53:J53"/>
    <mergeCell ref="B55:C55"/>
    <mergeCell ref="B56:C56"/>
    <mergeCell ref="B57:C57"/>
    <mergeCell ref="E56:F56"/>
    <mergeCell ref="E57:F57"/>
    <mergeCell ref="E58:F58"/>
    <mergeCell ref="E59:F59"/>
    <mergeCell ref="E60:F60"/>
    <mergeCell ref="I41:J41"/>
    <mergeCell ref="I42:J42"/>
    <mergeCell ref="I43:J43"/>
    <mergeCell ref="I44:J44"/>
    <mergeCell ref="I45:J45"/>
    <mergeCell ref="I46:J46"/>
    <mergeCell ref="I47:J47"/>
    <mergeCell ref="E41:F41"/>
    <mergeCell ref="E42:F42"/>
    <mergeCell ref="E43:F43"/>
    <mergeCell ref="E44:F44"/>
    <mergeCell ref="E45:F45"/>
    <mergeCell ref="E46:F46"/>
    <mergeCell ref="E47:F47"/>
    <mergeCell ref="E48:F48"/>
    <mergeCell ref="E49:F49"/>
    <mergeCell ref="B63:C63"/>
    <mergeCell ref="B64:C64"/>
    <mergeCell ref="B65:C65"/>
    <mergeCell ref="B66:C66"/>
    <mergeCell ref="B67:C67"/>
    <mergeCell ref="B68:C68"/>
    <mergeCell ref="B62:J62"/>
    <mergeCell ref="E50:F50"/>
    <mergeCell ref="E51:F51"/>
    <mergeCell ref="E52:F52"/>
    <mergeCell ref="E53:F53"/>
    <mergeCell ref="E54:F54"/>
    <mergeCell ref="E55:F55"/>
    <mergeCell ref="I60:J60"/>
    <mergeCell ref="I54:J54"/>
    <mergeCell ref="I55:J55"/>
    <mergeCell ref="I56:J56"/>
    <mergeCell ref="I57:J57"/>
    <mergeCell ref="I58:J58"/>
    <mergeCell ref="I59:J59"/>
    <mergeCell ref="B58:C58"/>
    <mergeCell ref="B59:C59"/>
    <mergeCell ref="B60:C60"/>
    <mergeCell ref="B54:C54"/>
    <mergeCell ref="D63:F63"/>
    <mergeCell ref="G63:J63"/>
    <mergeCell ref="C81:J81"/>
    <mergeCell ref="C82:J82"/>
    <mergeCell ref="C83:J83"/>
    <mergeCell ref="D71:F71"/>
    <mergeCell ref="D72:F72"/>
    <mergeCell ref="D73:F73"/>
    <mergeCell ref="D74:F74"/>
    <mergeCell ref="D75:F75"/>
    <mergeCell ref="B75:C75"/>
    <mergeCell ref="D64:F64"/>
    <mergeCell ref="D65:F65"/>
    <mergeCell ref="D66:F66"/>
    <mergeCell ref="D67:F67"/>
    <mergeCell ref="D68:F68"/>
    <mergeCell ref="D69:F69"/>
    <mergeCell ref="D70:F70"/>
    <mergeCell ref="B69:C69"/>
    <mergeCell ref="B70:C70"/>
    <mergeCell ref="B71:C71"/>
    <mergeCell ref="B72:C72"/>
    <mergeCell ref="B73:C73"/>
    <mergeCell ref="B74:C74"/>
  </mergeCells>
  <dataValidations count="1">
    <dataValidation allowBlank="1" showErrorMessage="1" sqref="F43:F59 E42:E59 I42:I59 J43:J59"/>
  </dataValidations>
  <pageMargins left="0.38" right="0.17" top="0.53" bottom="0.55000000000000004" header="0.3" footer="0.3"/>
  <pageSetup paperSize="9" scale="86" orientation="portrait" r:id="rId1"/>
  <rowBreaks count="2" manualBreakCount="2">
    <brk id="28" max="16383" man="1"/>
    <brk id="76" max="16383" man="1"/>
  </rowBreaks>
</worksheet>
</file>

<file path=xl/worksheets/sheet2.xml><?xml version="1.0" encoding="utf-8"?>
<worksheet xmlns="http://schemas.openxmlformats.org/spreadsheetml/2006/main" xmlns:r="http://schemas.openxmlformats.org/officeDocument/2006/relationships">
  <dimension ref="A2:I35"/>
  <sheetViews>
    <sheetView view="pageBreakPreview" zoomScale="85" zoomScaleNormal="100" zoomScaleSheetLayoutView="85" workbookViewId="0">
      <selection activeCell="L12" sqref="L12"/>
    </sheetView>
  </sheetViews>
  <sheetFormatPr defaultRowHeight="12.75"/>
  <cols>
    <col min="1" max="1" width="16.83203125" customWidth="1"/>
    <col min="2" max="6" width="12.83203125" style="3" customWidth="1"/>
    <col min="7" max="7" width="23.5" customWidth="1"/>
  </cols>
  <sheetData>
    <row r="2" spans="1:9" ht="15.75">
      <c r="G2" s="3" t="s">
        <v>48</v>
      </c>
    </row>
    <row r="3" spans="1:9" ht="92.25" customHeight="1">
      <c r="A3" s="148" t="s">
        <v>128</v>
      </c>
      <c r="B3" s="149"/>
      <c r="C3" s="149"/>
      <c r="D3" s="149"/>
      <c r="E3" s="149"/>
      <c r="F3" s="149"/>
      <c r="G3" s="150"/>
    </row>
    <row r="4" spans="1:9" ht="23.25" customHeight="1">
      <c r="A4" s="151" t="s">
        <v>90</v>
      </c>
      <c r="B4" s="152"/>
      <c r="C4" s="152"/>
      <c r="D4" s="152"/>
      <c r="E4" s="152"/>
      <c r="F4" s="152"/>
      <c r="G4" s="153"/>
    </row>
    <row r="5" spans="1:9" ht="60">
      <c r="A5" s="38" t="s">
        <v>84</v>
      </c>
      <c r="B5" s="39" t="s">
        <v>75</v>
      </c>
      <c r="C5" s="39" t="s">
        <v>62</v>
      </c>
      <c r="D5" s="39" t="s">
        <v>76</v>
      </c>
      <c r="E5" s="39" t="s">
        <v>63</v>
      </c>
      <c r="F5" s="39" t="s">
        <v>64</v>
      </c>
      <c r="G5" s="40" t="s">
        <v>91</v>
      </c>
    </row>
    <row r="6" spans="1:9" ht="18" customHeight="1">
      <c r="A6" s="44" t="s">
        <v>49</v>
      </c>
      <c r="B6" s="43">
        <v>98.889418115424306</v>
      </c>
      <c r="C6" s="43">
        <v>100</v>
      </c>
      <c r="D6" s="43">
        <v>100</v>
      </c>
      <c r="E6" s="43">
        <v>86.674075838162523</v>
      </c>
      <c r="F6" s="43">
        <v>100.02381519409387</v>
      </c>
      <c r="G6" s="154" t="s">
        <v>143</v>
      </c>
      <c r="I6">
        <f>AVERAGE(B6:F6)*510*0.988/100</f>
        <v>489.3554666666667</v>
      </c>
    </row>
    <row r="7" spans="1:9" ht="18" customHeight="1">
      <c r="A7" s="44" t="s">
        <v>50</v>
      </c>
      <c r="B7" s="43">
        <v>82.893520474665024</v>
      </c>
      <c r="C7" s="43">
        <v>96.774193548387103</v>
      </c>
      <c r="D7" s="43">
        <v>100</v>
      </c>
      <c r="E7" s="43">
        <v>92.328690650871863</v>
      </c>
      <c r="F7" s="43">
        <v>96.797240510413417</v>
      </c>
      <c r="G7" s="155"/>
      <c r="I7">
        <f t="shared" ref="I7:I17" si="0">AVERAGE(B7:F7)*510*0.988/100</f>
        <v>472.43148387096784</v>
      </c>
    </row>
    <row r="8" spans="1:9" ht="18" customHeight="1">
      <c r="A8" s="44" t="s">
        <v>51</v>
      </c>
      <c r="B8" s="43">
        <v>92.316953772062135</v>
      </c>
      <c r="C8" s="43">
        <v>96.666666666666671</v>
      </c>
      <c r="D8" s="43">
        <v>93.327511841443737</v>
      </c>
      <c r="E8" s="43">
        <v>87.782011590061117</v>
      </c>
      <c r="F8" s="43">
        <v>91.490037310470797</v>
      </c>
      <c r="G8" s="155"/>
      <c r="I8">
        <f t="shared" si="0"/>
        <v>465.16506666666669</v>
      </c>
    </row>
    <row r="9" spans="1:9" ht="18" customHeight="1">
      <c r="A9" s="44" t="s">
        <v>52</v>
      </c>
      <c r="B9" s="43">
        <v>92.115250174772811</v>
      </c>
      <c r="C9" s="43">
        <v>90.322580645161295</v>
      </c>
      <c r="D9" s="43">
        <v>96.774193548387103</v>
      </c>
      <c r="E9" s="43">
        <v>101.68191607320745</v>
      </c>
      <c r="F9" s="43">
        <v>99.172357985900405</v>
      </c>
      <c r="G9" s="155"/>
      <c r="I9">
        <f t="shared" si="0"/>
        <v>483.79161290322588</v>
      </c>
    </row>
    <row r="10" spans="1:9" ht="18" customHeight="1">
      <c r="A10" s="44" t="s">
        <v>53</v>
      </c>
      <c r="B10" s="43">
        <v>96.230797399278373</v>
      </c>
      <c r="C10" s="43">
        <v>100</v>
      </c>
      <c r="D10" s="43">
        <v>96.774193548387103</v>
      </c>
      <c r="E10" s="43">
        <v>100.04302099578241</v>
      </c>
      <c r="F10" s="43">
        <v>97.392620362759232</v>
      </c>
      <c r="G10" s="155"/>
      <c r="I10">
        <f t="shared" si="0"/>
        <v>494.24645161290334</v>
      </c>
    </row>
    <row r="11" spans="1:9" ht="18" customHeight="1">
      <c r="A11" s="44" t="s">
        <v>54</v>
      </c>
      <c r="B11" s="43">
        <v>78.890211955227429</v>
      </c>
      <c r="C11" s="43">
        <v>93.333333333333329</v>
      </c>
      <c r="D11" s="43">
        <v>100</v>
      </c>
      <c r="E11" s="43">
        <v>99.917969887010159</v>
      </c>
      <c r="F11" s="43">
        <v>100.53981106612689</v>
      </c>
      <c r="G11" s="155"/>
      <c r="I11">
        <f t="shared" si="0"/>
        <v>476.34933333333339</v>
      </c>
    </row>
    <row r="12" spans="1:9" ht="18" customHeight="1">
      <c r="A12" s="44" t="s">
        <v>55</v>
      </c>
      <c r="B12" s="43">
        <v>100</v>
      </c>
      <c r="C12" s="43">
        <v>100</v>
      </c>
      <c r="D12" s="43">
        <v>95.700205117962028</v>
      </c>
      <c r="E12" s="43">
        <v>102.11084564425228</v>
      </c>
      <c r="F12" s="43">
        <v>101.15055555982356</v>
      </c>
      <c r="G12" s="155"/>
      <c r="I12">
        <f t="shared" si="0"/>
        <v>502.83354838709681</v>
      </c>
    </row>
    <row r="13" spans="1:9" ht="18" customHeight="1">
      <c r="A13" s="44" t="s">
        <v>56</v>
      </c>
      <c r="B13" s="43">
        <v>88.890211955227443</v>
      </c>
      <c r="C13" s="43">
        <v>100</v>
      </c>
      <c r="D13" s="43">
        <v>97.986293032732689</v>
      </c>
      <c r="E13" s="43">
        <v>100.16935249133395</v>
      </c>
      <c r="F13" s="43">
        <v>101.90918472652226</v>
      </c>
      <c r="G13" s="155"/>
      <c r="I13">
        <f t="shared" si="0"/>
        <v>492.74933333333342</v>
      </c>
    </row>
    <row r="14" spans="1:9" ht="18" customHeight="1">
      <c r="A14" s="44" t="s">
        <v>57</v>
      </c>
      <c r="B14" s="43">
        <v>71.696282012870455</v>
      </c>
      <c r="C14" s="43">
        <v>100</v>
      </c>
      <c r="D14" s="43">
        <v>100.02381519409387</v>
      </c>
      <c r="E14" s="43">
        <v>67.758068357289361</v>
      </c>
      <c r="F14" s="43">
        <v>71.765678976305182</v>
      </c>
      <c r="G14" s="155"/>
      <c r="I14">
        <f t="shared" si="0"/>
        <v>414.43509677419354</v>
      </c>
    </row>
    <row r="15" spans="1:9" ht="18" customHeight="1">
      <c r="A15" s="44" t="s">
        <v>58</v>
      </c>
      <c r="B15" s="43">
        <v>69.817186375660356</v>
      </c>
      <c r="C15" s="43">
        <v>12.54484554694282</v>
      </c>
      <c r="D15" s="43">
        <v>74.190475458826626</v>
      </c>
      <c r="E15" s="43">
        <v>74.211217724650268</v>
      </c>
      <c r="F15" s="43">
        <v>77.290547928718354</v>
      </c>
      <c r="G15" s="155"/>
      <c r="I15">
        <f t="shared" si="0"/>
        <v>310.44477419354848</v>
      </c>
    </row>
    <row r="16" spans="1:9" ht="18" customHeight="1">
      <c r="A16" s="44" t="s">
        <v>59</v>
      </c>
      <c r="B16" s="43">
        <v>68.662890257317486</v>
      </c>
      <c r="C16" s="43">
        <v>0</v>
      </c>
      <c r="D16" s="43">
        <v>67.859127456650668</v>
      </c>
      <c r="E16" s="43">
        <v>100.02381519409387</v>
      </c>
      <c r="F16" s="43">
        <v>102.20687465269516</v>
      </c>
      <c r="G16" s="155"/>
      <c r="I16">
        <f t="shared" si="0"/>
        <v>341.38142857142867</v>
      </c>
    </row>
    <row r="17" spans="1:9" ht="18" customHeight="1">
      <c r="A17" s="44" t="s">
        <v>60</v>
      </c>
      <c r="B17" s="43">
        <v>98.387480890227323</v>
      </c>
      <c r="C17" s="43">
        <v>83.870967741935488</v>
      </c>
      <c r="D17" s="43">
        <v>97.853559603285007</v>
      </c>
      <c r="E17" s="43">
        <v>96.775730012522189</v>
      </c>
      <c r="F17" s="43">
        <v>102.51416747971224</v>
      </c>
      <c r="G17" s="156"/>
      <c r="I17">
        <f t="shared" si="0"/>
        <v>483.12206451612906</v>
      </c>
    </row>
    <row r="18" spans="1:9" ht="18" customHeight="1">
      <c r="A18" s="44" t="s">
        <v>61</v>
      </c>
      <c r="B18" s="103">
        <f t="shared" ref="B18:F18" si="1">(B6*30+B7*31+B8*30+B9*31+B10*31+B11*30+B12*31+B13*30+B14*31+B15*31+B16*28+B17*31)/(30+31+30+31+31+30+31+30+31+31+28+31)</f>
        <v>86.678139282999538</v>
      </c>
      <c r="C18" s="104">
        <f t="shared" si="1"/>
        <v>81.613397840973221</v>
      </c>
      <c r="D18" s="103">
        <f t="shared" si="1"/>
        <v>93.535012141399193</v>
      </c>
      <c r="E18" s="103">
        <f>(E6*30+E7*31+E8*30+E9*31+E10*31+E11*30+E12*31+E13*30+E14*31+E15*31+E16*29+E17*31)/(30+31+30+31+31+30+31+30+31+31+29+31)</f>
        <v>92.4021505684197</v>
      </c>
      <c r="F18" s="103">
        <f t="shared" si="1"/>
        <v>95.093852526313654</v>
      </c>
      <c r="G18" s="101"/>
    </row>
    <row r="19" spans="1:9" ht="15">
      <c r="A19" s="37"/>
      <c r="B19" s="102"/>
      <c r="C19" s="102"/>
      <c r="D19" s="102"/>
      <c r="E19" s="102"/>
      <c r="F19" s="102"/>
    </row>
    <row r="20" spans="1:9" ht="24" customHeight="1">
      <c r="A20" s="151" t="s">
        <v>92</v>
      </c>
      <c r="B20" s="152"/>
      <c r="C20" s="152"/>
      <c r="D20" s="152"/>
      <c r="E20" s="152"/>
      <c r="F20" s="152"/>
      <c r="G20" s="153"/>
    </row>
    <row r="21" spans="1:9" ht="63" customHeight="1">
      <c r="A21" s="39" t="s">
        <v>84</v>
      </c>
      <c r="B21" s="39" t="s">
        <v>75</v>
      </c>
      <c r="C21" s="39" t="s">
        <v>62</v>
      </c>
      <c r="D21" s="39" t="s">
        <v>76</v>
      </c>
      <c r="E21" s="39" t="s">
        <v>63</v>
      </c>
      <c r="F21" s="39" t="s">
        <v>64</v>
      </c>
      <c r="G21" s="40" t="s">
        <v>93</v>
      </c>
    </row>
    <row r="22" spans="1:9" ht="18" customHeight="1">
      <c r="A22" s="36" t="s">
        <v>49</v>
      </c>
      <c r="B22" s="35"/>
      <c r="C22" s="35"/>
      <c r="D22" s="35"/>
      <c r="E22" s="35"/>
      <c r="F22" s="35"/>
      <c r="G22" s="28"/>
    </row>
    <row r="23" spans="1:9" ht="18" customHeight="1">
      <c r="A23" s="36" t="s">
        <v>50</v>
      </c>
      <c r="B23" s="35"/>
      <c r="C23" s="35"/>
      <c r="D23" s="35"/>
      <c r="E23" s="35"/>
      <c r="F23" s="35"/>
      <c r="G23" s="28"/>
    </row>
    <row r="24" spans="1:9" ht="18" customHeight="1">
      <c r="A24" s="36" t="s">
        <v>51</v>
      </c>
      <c r="B24" s="35"/>
      <c r="C24" s="35"/>
      <c r="D24" s="35"/>
      <c r="E24" s="35"/>
      <c r="F24" s="35"/>
      <c r="G24" s="28"/>
    </row>
    <row r="25" spans="1:9" ht="18" customHeight="1">
      <c r="A25" s="36" t="s">
        <v>52</v>
      </c>
      <c r="B25" s="35"/>
      <c r="C25" s="35"/>
      <c r="D25" s="35"/>
      <c r="E25" s="35"/>
      <c r="F25" s="35"/>
      <c r="G25" s="28"/>
    </row>
    <row r="26" spans="1:9" ht="18" customHeight="1">
      <c r="A26" s="36" t="s">
        <v>53</v>
      </c>
      <c r="B26" s="35"/>
      <c r="C26" s="35"/>
      <c r="D26" s="35"/>
      <c r="E26" s="35"/>
      <c r="F26" s="35"/>
      <c r="G26" s="28"/>
    </row>
    <row r="27" spans="1:9" ht="18" customHeight="1">
      <c r="A27" s="36" t="s">
        <v>54</v>
      </c>
      <c r="B27" s="35"/>
      <c r="C27" s="35"/>
      <c r="D27" s="35"/>
      <c r="E27" s="35"/>
      <c r="F27" s="35"/>
      <c r="G27" s="28"/>
    </row>
    <row r="28" spans="1:9" ht="18" customHeight="1">
      <c r="A28" s="36" t="s">
        <v>55</v>
      </c>
      <c r="B28" s="35"/>
      <c r="C28" s="35"/>
      <c r="D28" s="35"/>
      <c r="E28" s="35"/>
      <c r="F28" s="35"/>
      <c r="G28" s="28"/>
    </row>
    <row r="29" spans="1:9" ht="18" customHeight="1">
      <c r="A29" s="36" t="s">
        <v>56</v>
      </c>
      <c r="B29" s="35"/>
      <c r="C29" s="35"/>
      <c r="D29" s="35"/>
      <c r="E29" s="35"/>
      <c r="F29" s="35"/>
      <c r="G29" s="28"/>
    </row>
    <row r="30" spans="1:9" ht="18" customHeight="1">
      <c r="A30" s="36" t="s">
        <v>57</v>
      </c>
      <c r="B30" s="35"/>
      <c r="C30" s="35"/>
      <c r="D30" s="35"/>
      <c r="E30" s="35"/>
      <c r="F30" s="35"/>
      <c r="G30" s="28"/>
    </row>
    <row r="31" spans="1:9" ht="18" customHeight="1">
      <c r="A31" s="36" t="s">
        <v>58</v>
      </c>
      <c r="B31" s="35"/>
      <c r="C31" s="35"/>
      <c r="D31" s="35"/>
      <c r="E31" s="35"/>
      <c r="F31" s="35"/>
      <c r="G31" s="28"/>
    </row>
    <row r="32" spans="1:9" ht="18" customHeight="1">
      <c r="A32" s="36" t="s">
        <v>59</v>
      </c>
      <c r="B32" s="35"/>
      <c r="C32" s="35"/>
      <c r="D32" s="35"/>
      <c r="E32" s="35"/>
      <c r="F32" s="35"/>
      <c r="G32" s="28"/>
    </row>
    <row r="33" spans="1:7" ht="18" customHeight="1">
      <c r="A33" s="36" t="s">
        <v>60</v>
      </c>
      <c r="B33" s="35"/>
      <c r="C33" s="35"/>
      <c r="D33" s="35"/>
      <c r="E33" s="35"/>
      <c r="F33" s="35"/>
      <c r="G33" s="28"/>
    </row>
    <row r="34" spans="1:7" ht="18" customHeight="1">
      <c r="A34" s="36" t="s">
        <v>61</v>
      </c>
      <c r="B34" s="35"/>
      <c r="C34" s="35"/>
      <c r="D34" s="35"/>
      <c r="E34" s="35"/>
      <c r="F34" s="35"/>
      <c r="G34" s="28"/>
    </row>
    <row r="35" spans="1:7">
      <c r="A35" s="3"/>
    </row>
  </sheetData>
  <mergeCells count="4">
    <mergeCell ref="A3:G3"/>
    <mergeCell ref="A4:G4"/>
    <mergeCell ref="A20:G20"/>
    <mergeCell ref="G6:G17"/>
  </mergeCells>
  <pageMargins left="0.59" right="0.31" top="0.45" bottom="0.38" header="0.3" footer="0.3"/>
  <pageSetup paperSize="9" scale="96"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P69"/>
  <sheetViews>
    <sheetView view="pageBreakPreview" zoomScaleNormal="100" zoomScaleSheetLayoutView="100" workbookViewId="0">
      <selection activeCell="A64" sqref="A64:O64"/>
    </sheetView>
  </sheetViews>
  <sheetFormatPr defaultRowHeight="12.75"/>
  <cols>
    <col min="1" max="1" width="5.83203125" style="46" customWidth="1"/>
    <col min="2" max="2" width="35.1640625" style="45" customWidth="1"/>
    <col min="3" max="15" width="11.83203125" style="45" customWidth="1"/>
    <col min="16" max="16384" width="9.33203125" style="45"/>
  </cols>
  <sheetData>
    <row r="1" spans="1:15" ht="15.75">
      <c r="A1" s="69"/>
      <c r="B1" s="70"/>
      <c r="C1" s="70"/>
      <c r="D1" s="70"/>
      <c r="E1" s="70"/>
      <c r="F1" s="70"/>
      <c r="G1" s="70"/>
      <c r="H1" s="70"/>
      <c r="I1" s="70"/>
      <c r="J1" s="70"/>
      <c r="K1" s="70"/>
      <c r="L1" s="70"/>
      <c r="M1" s="70"/>
      <c r="N1" s="48" t="s">
        <v>127</v>
      </c>
      <c r="O1" s="70"/>
    </row>
    <row r="2" spans="1:15" ht="15.75">
      <c r="A2" s="69"/>
      <c r="B2" s="70"/>
      <c r="C2" s="70"/>
      <c r="D2" s="70"/>
      <c r="E2" s="70"/>
      <c r="F2" s="70"/>
      <c r="G2" s="70"/>
      <c r="H2" s="70"/>
      <c r="I2" s="70"/>
      <c r="J2" s="70"/>
      <c r="K2" s="70"/>
      <c r="L2" s="70"/>
      <c r="M2" s="70"/>
      <c r="N2" s="48"/>
      <c r="O2" s="70"/>
    </row>
    <row r="3" spans="1:15" ht="16.5" customHeight="1">
      <c r="A3" s="170" t="s">
        <v>103</v>
      </c>
      <c r="B3" s="170"/>
      <c r="C3" s="171" t="s">
        <v>139</v>
      </c>
      <c r="D3" s="172"/>
      <c r="E3" s="172"/>
      <c r="F3" s="172"/>
      <c r="G3" s="172"/>
      <c r="H3" s="172"/>
      <c r="I3" s="172"/>
      <c r="J3" s="172"/>
      <c r="K3" s="172"/>
      <c r="L3" s="172"/>
      <c r="M3" s="172"/>
      <c r="N3" s="172"/>
      <c r="O3" s="173"/>
    </row>
    <row r="4" spans="1:15" ht="17.25" customHeight="1">
      <c r="A4" s="170" t="s">
        <v>104</v>
      </c>
      <c r="B4" s="170"/>
      <c r="C4" s="171" t="s">
        <v>140</v>
      </c>
      <c r="D4" s="172"/>
      <c r="E4" s="172"/>
      <c r="F4" s="172"/>
      <c r="G4" s="172"/>
      <c r="H4" s="172"/>
      <c r="I4" s="172"/>
      <c r="J4" s="172"/>
      <c r="K4" s="172"/>
      <c r="L4" s="172"/>
      <c r="M4" s="172"/>
      <c r="N4" s="172"/>
      <c r="O4" s="173"/>
    </row>
    <row r="5" spans="1:15" ht="15.75" customHeight="1">
      <c r="A5" s="170" t="s">
        <v>105</v>
      </c>
      <c r="B5" s="170"/>
      <c r="C5" s="171" t="s">
        <v>141</v>
      </c>
      <c r="D5" s="172"/>
      <c r="E5" s="172"/>
      <c r="F5" s="172"/>
      <c r="G5" s="172"/>
      <c r="H5" s="172"/>
      <c r="I5" s="172"/>
      <c r="J5" s="172"/>
      <c r="K5" s="172"/>
      <c r="L5" s="172"/>
      <c r="M5" s="172"/>
      <c r="N5" s="172"/>
      <c r="O5" s="173"/>
    </row>
    <row r="6" spans="1:15" ht="15" customHeight="1">
      <c r="A6" s="174" t="s">
        <v>106</v>
      </c>
      <c r="B6" s="175"/>
      <c r="C6" s="175"/>
      <c r="D6" s="175"/>
      <c r="E6" s="175"/>
      <c r="F6" s="71"/>
      <c r="G6" s="71"/>
      <c r="H6" s="71"/>
      <c r="I6" s="71" t="s">
        <v>174</v>
      </c>
      <c r="J6" s="71"/>
      <c r="K6" s="71"/>
      <c r="L6" s="71"/>
      <c r="M6" s="71"/>
      <c r="N6" s="71"/>
      <c r="O6" s="72"/>
    </row>
    <row r="7" spans="1:15" ht="17.25" customHeight="1">
      <c r="A7" s="170" t="s">
        <v>107</v>
      </c>
      <c r="B7" s="170"/>
      <c r="C7" s="171" t="s">
        <v>142</v>
      </c>
      <c r="D7" s="172"/>
      <c r="E7" s="172"/>
      <c r="F7" s="172"/>
      <c r="G7" s="172"/>
      <c r="H7" s="172"/>
      <c r="I7" s="172"/>
      <c r="J7" s="172"/>
      <c r="K7" s="172"/>
      <c r="L7" s="172"/>
      <c r="M7" s="172"/>
      <c r="N7" s="172"/>
      <c r="O7" s="173"/>
    </row>
    <row r="8" spans="1:15" ht="15.75">
      <c r="A8" s="170" t="s">
        <v>108</v>
      </c>
      <c r="B8" s="170"/>
      <c r="C8" s="176">
        <v>39548</v>
      </c>
      <c r="D8" s="177"/>
      <c r="E8" s="177"/>
      <c r="F8" s="177"/>
      <c r="G8" s="177"/>
      <c r="H8" s="177"/>
      <c r="I8" s="177"/>
      <c r="J8" s="177"/>
      <c r="K8" s="177"/>
      <c r="L8" s="177"/>
      <c r="M8" s="177"/>
      <c r="N8" s="177"/>
      <c r="O8" s="178"/>
    </row>
    <row r="9" spans="1:15" ht="15.75">
      <c r="A9" s="73"/>
      <c r="B9" s="74"/>
      <c r="C9" s="75" t="s">
        <v>94</v>
      </c>
      <c r="D9" s="75" t="s">
        <v>95</v>
      </c>
      <c r="E9" s="75" t="s">
        <v>96</v>
      </c>
      <c r="F9" s="75" t="s">
        <v>97</v>
      </c>
      <c r="G9" s="75" t="s">
        <v>98</v>
      </c>
      <c r="H9" s="75" t="s">
        <v>99</v>
      </c>
      <c r="I9" s="75" t="s">
        <v>100</v>
      </c>
      <c r="J9" s="75" t="s">
        <v>101</v>
      </c>
      <c r="K9" s="75" t="s">
        <v>75</v>
      </c>
      <c r="L9" s="75" t="s">
        <v>62</v>
      </c>
      <c r="M9" s="75" t="s">
        <v>76</v>
      </c>
      <c r="N9" s="75" t="s">
        <v>63</v>
      </c>
      <c r="O9" s="75" t="s">
        <v>64</v>
      </c>
    </row>
    <row r="10" spans="1:15" ht="20.100000000000001" customHeight="1">
      <c r="A10" s="76">
        <v>1</v>
      </c>
      <c r="B10" s="77" t="s">
        <v>149</v>
      </c>
      <c r="C10" s="157" t="s">
        <v>144</v>
      </c>
      <c r="D10" s="158"/>
      <c r="E10" s="159"/>
      <c r="F10" s="78">
        <v>43.44</v>
      </c>
      <c r="G10" s="78">
        <v>75.5</v>
      </c>
      <c r="H10" s="78">
        <v>93.965205479452038</v>
      </c>
      <c r="I10" s="78">
        <v>89.437752343834063</v>
      </c>
      <c r="J10" s="78">
        <v>87.550878407600734</v>
      </c>
      <c r="K10" s="78">
        <v>86.678139282999538</v>
      </c>
      <c r="L10" s="78">
        <v>81.613397840973221</v>
      </c>
      <c r="M10" s="78">
        <v>93.530771079437258</v>
      </c>
      <c r="N10" s="78">
        <v>92.4021505684197</v>
      </c>
      <c r="O10" s="78">
        <v>95.093852526313654</v>
      </c>
    </row>
    <row r="11" spans="1:15" ht="20.100000000000001" customHeight="1">
      <c r="A11" s="76">
        <v>2</v>
      </c>
      <c r="B11" s="79" t="s">
        <v>109</v>
      </c>
      <c r="C11" s="80"/>
      <c r="D11" s="80"/>
      <c r="E11" s="80"/>
      <c r="F11" s="80"/>
      <c r="G11" s="80"/>
      <c r="H11" s="80"/>
      <c r="I11" s="80"/>
      <c r="J11" s="80"/>
      <c r="K11" s="80"/>
      <c r="L11" s="80"/>
      <c r="M11" s="80"/>
      <c r="N11" s="80"/>
      <c r="O11" s="80"/>
    </row>
    <row r="12" spans="1:15" s="57" customFormat="1" ht="20.100000000000001" customHeight="1">
      <c r="A12" s="81">
        <v>3</v>
      </c>
      <c r="B12" s="82" t="s">
        <v>110</v>
      </c>
      <c r="C12" s="157" t="s">
        <v>144</v>
      </c>
      <c r="D12" s="158"/>
      <c r="E12" s="159"/>
      <c r="F12" s="83">
        <v>59.969250000000002</v>
      </c>
      <c r="G12" s="84">
        <v>1851.3334463000022</v>
      </c>
      <c r="H12" s="84">
        <v>2573.629238</v>
      </c>
      <c r="I12" s="84">
        <v>2583.9381480000002</v>
      </c>
      <c r="J12" s="84">
        <v>2526.6602680000015</v>
      </c>
      <c r="K12" s="84">
        <v>2234.2531582000006</v>
      </c>
      <c r="L12" s="85">
        <v>2272.9679889999998</v>
      </c>
      <c r="M12" s="85">
        <v>2494.7090519999997</v>
      </c>
      <c r="N12" s="85">
        <v>2592.0241185</v>
      </c>
      <c r="O12" s="85">
        <v>2678.3122499999999</v>
      </c>
    </row>
    <row r="13" spans="1:15" ht="33.75" customHeight="1">
      <c r="A13" s="76">
        <v>4</v>
      </c>
      <c r="B13" s="79" t="s">
        <v>111</v>
      </c>
      <c r="C13" s="86"/>
      <c r="D13" s="86"/>
      <c r="E13" s="86"/>
      <c r="F13" s="86"/>
      <c r="G13" s="80"/>
      <c r="H13" s="80"/>
      <c r="I13" s="80"/>
      <c r="J13" s="80"/>
      <c r="K13" s="80"/>
      <c r="L13" s="80"/>
      <c r="M13" s="80"/>
      <c r="N13" s="80"/>
      <c r="O13" s="80"/>
    </row>
    <row r="14" spans="1:15" s="57" customFormat="1" ht="20.100000000000001" customHeight="1">
      <c r="A14" s="81">
        <v>5</v>
      </c>
      <c r="B14" s="82" t="s">
        <v>112</v>
      </c>
      <c r="C14" s="157" t="s">
        <v>144</v>
      </c>
      <c r="D14" s="158"/>
      <c r="E14" s="159"/>
      <c r="F14" s="87">
        <v>92.51</v>
      </c>
      <c r="G14" s="83">
        <v>1886.74</v>
      </c>
      <c r="H14" s="83">
        <v>2597.5100000000002</v>
      </c>
      <c r="I14" s="83">
        <v>2624</v>
      </c>
      <c r="J14" s="83">
        <v>2567.8491000000004</v>
      </c>
      <c r="K14" s="83">
        <v>2268.4499999999998</v>
      </c>
      <c r="L14" s="87">
        <v>2299.52</v>
      </c>
      <c r="M14" s="87">
        <v>2586.7336631226999</v>
      </c>
      <c r="N14" s="87">
        <v>2710.1959738720002</v>
      </c>
      <c r="O14" s="87">
        <v>2773.1658000000007</v>
      </c>
    </row>
    <row r="15" spans="1:15" ht="34.5" customHeight="1">
      <c r="A15" s="76">
        <v>6</v>
      </c>
      <c r="B15" s="77" t="s">
        <v>150</v>
      </c>
      <c r="C15" s="160" t="s">
        <v>177</v>
      </c>
      <c r="D15" s="161"/>
      <c r="E15" s="161"/>
      <c r="F15" s="161"/>
      <c r="G15" s="161"/>
      <c r="H15" s="161"/>
      <c r="I15" s="161"/>
      <c r="J15" s="161"/>
      <c r="K15" s="161"/>
      <c r="L15" s="161"/>
      <c r="M15" s="161"/>
      <c r="N15" s="161"/>
      <c r="O15" s="162"/>
    </row>
    <row r="16" spans="1:15" ht="17.25" customHeight="1">
      <c r="A16" s="76">
        <v>7</v>
      </c>
      <c r="B16" s="79" t="s">
        <v>113</v>
      </c>
      <c r="C16" s="163"/>
      <c r="D16" s="164"/>
      <c r="E16" s="164"/>
      <c r="F16" s="164"/>
      <c r="G16" s="164"/>
      <c r="H16" s="164"/>
      <c r="I16" s="164"/>
      <c r="J16" s="164"/>
      <c r="K16" s="164"/>
      <c r="L16" s="164"/>
      <c r="M16" s="164"/>
      <c r="N16" s="164"/>
      <c r="O16" s="165"/>
    </row>
    <row r="17" spans="1:15" ht="33" customHeight="1">
      <c r="A17" s="76">
        <v>8</v>
      </c>
      <c r="B17" s="77" t="s">
        <v>151</v>
      </c>
      <c r="C17" s="163"/>
      <c r="D17" s="164"/>
      <c r="E17" s="164"/>
      <c r="F17" s="164"/>
      <c r="G17" s="164"/>
      <c r="H17" s="164"/>
      <c r="I17" s="164"/>
      <c r="J17" s="164"/>
      <c r="K17" s="164"/>
      <c r="L17" s="164"/>
      <c r="M17" s="164"/>
      <c r="N17" s="164"/>
      <c r="O17" s="165"/>
    </row>
    <row r="18" spans="1:15" ht="33.75" customHeight="1">
      <c r="A18" s="76">
        <v>9</v>
      </c>
      <c r="B18" s="77" t="s">
        <v>152</v>
      </c>
      <c r="C18" s="163"/>
      <c r="D18" s="164"/>
      <c r="E18" s="164"/>
      <c r="F18" s="164"/>
      <c r="G18" s="164"/>
      <c r="H18" s="164"/>
      <c r="I18" s="164"/>
      <c r="J18" s="164"/>
      <c r="K18" s="164"/>
      <c r="L18" s="164"/>
      <c r="M18" s="164"/>
      <c r="N18" s="164"/>
      <c r="O18" s="165"/>
    </row>
    <row r="19" spans="1:15" ht="34.5" customHeight="1">
      <c r="A19" s="76">
        <v>10</v>
      </c>
      <c r="B19" s="77" t="s">
        <v>153</v>
      </c>
      <c r="C19" s="163"/>
      <c r="D19" s="164"/>
      <c r="E19" s="164"/>
      <c r="F19" s="164"/>
      <c r="G19" s="164"/>
      <c r="H19" s="164"/>
      <c r="I19" s="164"/>
      <c r="J19" s="164"/>
      <c r="K19" s="164"/>
      <c r="L19" s="164"/>
      <c r="M19" s="164"/>
      <c r="N19" s="164"/>
      <c r="O19" s="165"/>
    </row>
    <row r="20" spans="1:15" ht="49.5" customHeight="1">
      <c r="A20" s="76">
        <v>11</v>
      </c>
      <c r="B20" s="77" t="s">
        <v>154</v>
      </c>
      <c r="C20" s="163"/>
      <c r="D20" s="164"/>
      <c r="E20" s="164"/>
      <c r="F20" s="164"/>
      <c r="G20" s="164"/>
      <c r="H20" s="164"/>
      <c r="I20" s="164"/>
      <c r="J20" s="164"/>
      <c r="K20" s="164"/>
      <c r="L20" s="164"/>
      <c r="M20" s="164"/>
      <c r="N20" s="164"/>
      <c r="O20" s="165"/>
    </row>
    <row r="21" spans="1:15" ht="33.75" customHeight="1">
      <c r="A21" s="76">
        <v>12</v>
      </c>
      <c r="B21" s="77" t="s">
        <v>155</v>
      </c>
      <c r="C21" s="163"/>
      <c r="D21" s="164"/>
      <c r="E21" s="164"/>
      <c r="F21" s="164"/>
      <c r="G21" s="164"/>
      <c r="H21" s="164"/>
      <c r="I21" s="164"/>
      <c r="J21" s="164"/>
      <c r="K21" s="164"/>
      <c r="L21" s="164"/>
      <c r="M21" s="164"/>
      <c r="N21" s="164"/>
      <c r="O21" s="165"/>
    </row>
    <row r="22" spans="1:15" ht="18.75" customHeight="1">
      <c r="A22" s="76">
        <v>13</v>
      </c>
      <c r="B22" s="79" t="s">
        <v>114</v>
      </c>
      <c r="C22" s="163"/>
      <c r="D22" s="164"/>
      <c r="E22" s="164"/>
      <c r="F22" s="164"/>
      <c r="G22" s="164"/>
      <c r="H22" s="164"/>
      <c r="I22" s="164"/>
      <c r="J22" s="164"/>
      <c r="K22" s="164"/>
      <c r="L22" s="164"/>
      <c r="M22" s="164"/>
      <c r="N22" s="164"/>
      <c r="O22" s="165"/>
    </row>
    <row r="23" spans="1:15" ht="33.75" customHeight="1">
      <c r="A23" s="76">
        <v>14</v>
      </c>
      <c r="B23" s="77" t="s">
        <v>156</v>
      </c>
      <c r="C23" s="163"/>
      <c r="D23" s="164"/>
      <c r="E23" s="164"/>
      <c r="F23" s="164"/>
      <c r="G23" s="164"/>
      <c r="H23" s="164"/>
      <c r="I23" s="164"/>
      <c r="J23" s="164"/>
      <c r="K23" s="164"/>
      <c r="L23" s="164"/>
      <c r="M23" s="164"/>
      <c r="N23" s="164"/>
      <c r="O23" s="165"/>
    </row>
    <row r="24" spans="1:15" ht="30" customHeight="1">
      <c r="A24" s="76">
        <v>15</v>
      </c>
      <c r="B24" s="77" t="s">
        <v>157</v>
      </c>
      <c r="C24" s="163"/>
      <c r="D24" s="164"/>
      <c r="E24" s="164"/>
      <c r="F24" s="164"/>
      <c r="G24" s="164"/>
      <c r="H24" s="164"/>
      <c r="I24" s="164"/>
      <c r="J24" s="164"/>
      <c r="K24" s="164"/>
      <c r="L24" s="164"/>
      <c r="M24" s="164"/>
      <c r="N24" s="164"/>
      <c r="O24" s="165"/>
    </row>
    <row r="25" spans="1:15" ht="48.75" customHeight="1">
      <c r="A25" s="76">
        <v>16</v>
      </c>
      <c r="B25" s="77" t="s">
        <v>158</v>
      </c>
      <c r="C25" s="163"/>
      <c r="D25" s="164"/>
      <c r="E25" s="164"/>
      <c r="F25" s="164"/>
      <c r="G25" s="164"/>
      <c r="H25" s="164"/>
      <c r="I25" s="164"/>
      <c r="J25" s="164"/>
      <c r="K25" s="164"/>
      <c r="L25" s="164"/>
      <c r="M25" s="164"/>
      <c r="N25" s="164"/>
      <c r="O25" s="165"/>
    </row>
    <row r="26" spans="1:15" ht="33.75" customHeight="1">
      <c r="A26" s="76">
        <v>17</v>
      </c>
      <c r="B26" s="77" t="s">
        <v>159</v>
      </c>
      <c r="C26" s="163"/>
      <c r="D26" s="164"/>
      <c r="E26" s="164"/>
      <c r="F26" s="164"/>
      <c r="G26" s="164"/>
      <c r="H26" s="164"/>
      <c r="I26" s="164"/>
      <c r="J26" s="164"/>
      <c r="K26" s="164"/>
      <c r="L26" s="164"/>
      <c r="M26" s="164"/>
      <c r="N26" s="164"/>
      <c r="O26" s="165"/>
    </row>
    <row r="27" spans="1:15" ht="18" customHeight="1">
      <c r="A27" s="76">
        <v>18</v>
      </c>
      <c r="B27" s="79" t="s">
        <v>115</v>
      </c>
      <c r="C27" s="166"/>
      <c r="D27" s="167"/>
      <c r="E27" s="167"/>
      <c r="F27" s="167"/>
      <c r="G27" s="167"/>
      <c r="H27" s="167"/>
      <c r="I27" s="167"/>
      <c r="J27" s="167"/>
      <c r="K27" s="167"/>
      <c r="L27" s="167"/>
      <c r="M27" s="167"/>
      <c r="N27" s="167"/>
      <c r="O27" s="168"/>
    </row>
    <row r="28" spans="1:15" ht="35.25" customHeight="1">
      <c r="A28" s="76">
        <v>19</v>
      </c>
      <c r="B28" s="77" t="s">
        <v>160</v>
      </c>
      <c r="C28" s="157" t="s">
        <v>144</v>
      </c>
      <c r="D28" s="158"/>
      <c r="E28" s="159"/>
      <c r="F28" s="96"/>
      <c r="G28" s="78">
        <v>0.7</v>
      </c>
      <c r="H28" s="78">
        <v>0.71</v>
      </c>
      <c r="I28" s="78">
        <v>1.31</v>
      </c>
      <c r="J28" s="78">
        <v>1.25</v>
      </c>
      <c r="K28" s="78">
        <v>1.45</v>
      </c>
      <c r="L28" s="78">
        <v>1.28</v>
      </c>
      <c r="M28" s="78">
        <v>1.0900000000000001</v>
      </c>
      <c r="N28" s="78">
        <v>0.96</v>
      </c>
      <c r="O28" s="78">
        <v>0.87</v>
      </c>
    </row>
    <row r="29" spans="1:15" ht="36" customHeight="1">
      <c r="A29" s="76">
        <v>20</v>
      </c>
      <c r="B29" s="79" t="s">
        <v>176</v>
      </c>
      <c r="C29" s="88"/>
      <c r="D29" s="88"/>
      <c r="E29" s="88"/>
      <c r="F29" s="91">
        <v>422.89890000000003</v>
      </c>
      <c r="G29" s="88">
        <v>1469.2681</v>
      </c>
      <c r="H29" s="91">
        <v>1424.5927999999999</v>
      </c>
      <c r="I29" s="91">
        <v>1299.8753999999999</v>
      </c>
      <c r="J29" s="91">
        <v>1166.2606000000001</v>
      </c>
      <c r="K29" s="91">
        <v>1031.4318000000001</v>
      </c>
      <c r="L29" s="91">
        <v>915.98760000000004</v>
      </c>
      <c r="M29" s="91">
        <v>788.02499999999998</v>
      </c>
      <c r="N29" s="91">
        <v>652.71249999999998</v>
      </c>
      <c r="O29" s="91">
        <v>521.92309999999998</v>
      </c>
    </row>
    <row r="30" spans="1:15" ht="19.5" customHeight="1">
      <c r="A30" s="76">
        <v>21</v>
      </c>
      <c r="B30" s="79" t="s">
        <v>116</v>
      </c>
      <c r="C30" s="88"/>
      <c r="D30" s="88"/>
      <c r="E30" s="88"/>
      <c r="F30" s="88">
        <v>366.34</v>
      </c>
      <c r="G30" s="88">
        <v>1099.02</v>
      </c>
      <c r="H30" s="88">
        <v>1102.6804999999999</v>
      </c>
      <c r="I30" s="88">
        <v>1108.0172</v>
      </c>
      <c r="J30" s="88">
        <v>1109.8610000000001</v>
      </c>
      <c r="K30" s="91">
        <v>1111.3049000000001</v>
      </c>
      <c r="L30" s="88">
        <v>1121.6391000000001</v>
      </c>
      <c r="M30" s="91">
        <v>1127.1914999999999</v>
      </c>
      <c r="N30" s="91">
        <v>1129.8972000000001</v>
      </c>
      <c r="O30" s="91">
        <v>1134.8215</v>
      </c>
    </row>
    <row r="31" spans="1:15" ht="33.75" customHeight="1">
      <c r="A31" s="76">
        <v>22</v>
      </c>
      <c r="B31" s="77" t="s">
        <v>161</v>
      </c>
      <c r="C31" s="88"/>
      <c r="D31" s="88"/>
      <c r="E31" s="88"/>
      <c r="F31" s="91">
        <v>2.2835000000000001</v>
      </c>
      <c r="G31" s="91">
        <v>83.409199999999998</v>
      </c>
      <c r="H31" s="91">
        <v>108.80029999999999</v>
      </c>
      <c r="I31" s="91">
        <v>108.9397</v>
      </c>
      <c r="J31" s="91">
        <v>108.7724</v>
      </c>
      <c r="K31" s="91">
        <v>103.4522</v>
      </c>
      <c r="L31" s="91">
        <v>107.0264</v>
      </c>
      <c r="M31" s="91">
        <v>105.0485</v>
      </c>
      <c r="N31" s="91">
        <v>106.5779</v>
      </c>
      <c r="O31" s="91">
        <v>108.2133</v>
      </c>
    </row>
    <row r="32" spans="1:15" ht="33" customHeight="1">
      <c r="A32" s="76">
        <v>23</v>
      </c>
      <c r="B32" s="77" t="s">
        <v>162</v>
      </c>
      <c r="C32" s="88"/>
      <c r="D32" s="88"/>
      <c r="E32" s="88"/>
      <c r="F32" s="91">
        <v>789.23889999999994</v>
      </c>
      <c r="G32" s="88">
        <v>2628.8611000000001</v>
      </c>
      <c r="H32" s="91">
        <v>2669.1518000000001</v>
      </c>
      <c r="I32" s="91">
        <v>2686.9405000000002</v>
      </c>
      <c r="J32" s="91">
        <v>2693.0864999999999</v>
      </c>
      <c r="K32" s="91">
        <v>2697.8996000000002</v>
      </c>
      <c r="L32" s="91">
        <v>2732.3470000000002</v>
      </c>
      <c r="M32" s="88">
        <v>2750.855</v>
      </c>
      <c r="N32" s="88">
        <v>2759.8739999999998</v>
      </c>
      <c r="O32" s="88">
        <v>2776.2882</v>
      </c>
    </row>
    <row r="33" spans="1:15" ht="33" customHeight="1">
      <c r="A33" s="76">
        <v>24</v>
      </c>
      <c r="B33" s="77" t="s">
        <v>163</v>
      </c>
      <c r="C33" s="88"/>
      <c r="D33" s="88"/>
      <c r="E33" s="88"/>
      <c r="F33" s="88"/>
      <c r="G33" s="88"/>
      <c r="H33" s="88"/>
      <c r="I33" s="88"/>
      <c r="J33" s="88"/>
      <c r="K33" s="88"/>
      <c r="L33" s="88"/>
      <c r="M33" s="88"/>
      <c r="N33" s="88"/>
      <c r="O33" s="88"/>
    </row>
    <row r="34" spans="1:15" ht="33.75" customHeight="1">
      <c r="A34" s="89"/>
      <c r="B34" s="77" t="s">
        <v>164</v>
      </c>
      <c r="C34" s="88"/>
      <c r="D34" s="88"/>
      <c r="E34" s="88"/>
      <c r="F34" s="88"/>
      <c r="G34" s="88"/>
      <c r="H34" s="88"/>
      <c r="I34" s="88"/>
      <c r="J34" s="88"/>
      <c r="K34" s="88"/>
      <c r="L34" s="88"/>
      <c r="M34" s="88"/>
      <c r="N34" s="88"/>
      <c r="O34" s="88"/>
    </row>
    <row r="35" spans="1:15" ht="19.5" customHeight="1">
      <c r="A35" s="89"/>
      <c r="B35" s="79" t="s">
        <v>173</v>
      </c>
      <c r="C35" s="88"/>
      <c r="D35" s="88"/>
      <c r="E35" s="88"/>
      <c r="F35" s="91">
        <v>4.3440000000000003</v>
      </c>
      <c r="G35" s="91">
        <v>152.31710000000001</v>
      </c>
      <c r="H35" s="91">
        <v>258.4907</v>
      </c>
      <c r="I35" s="91">
        <v>256.55149999999998</v>
      </c>
      <c r="J35" s="91">
        <v>254.435</v>
      </c>
      <c r="K35" s="91">
        <v>218.6627</v>
      </c>
      <c r="L35" s="91">
        <v>233.07470000000001</v>
      </c>
      <c r="M35" s="91">
        <v>234.7329</v>
      </c>
      <c r="N35" s="91">
        <v>235.5949</v>
      </c>
      <c r="O35" s="91">
        <v>236.3913</v>
      </c>
    </row>
    <row r="36" spans="1:15" ht="20.25" customHeight="1">
      <c r="A36" s="89"/>
      <c r="B36" s="79" t="s">
        <v>118</v>
      </c>
      <c r="C36" s="88"/>
      <c r="D36" s="88"/>
      <c r="E36" s="88"/>
      <c r="F36" s="99">
        <v>0.14000000000000001</v>
      </c>
      <c r="G36" s="99">
        <v>0.14000000000000001</v>
      </c>
      <c r="H36" s="98">
        <v>0.23480999999999999</v>
      </c>
      <c r="I36" s="98">
        <v>0.2321</v>
      </c>
      <c r="J36" s="98">
        <v>0.22944000000000001</v>
      </c>
      <c r="K36" s="98">
        <v>0.19689000000000001</v>
      </c>
      <c r="L36" s="98">
        <v>0.20876</v>
      </c>
      <c r="M36" s="98">
        <v>0.20876</v>
      </c>
      <c r="N36" s="98">
        <v>0.20876</v>
      </c>
      <c r="O36" s="98">
        <v>0.20876</v>
      </c>
    </row>
    <row r="37" spans="1:15" ht="18.75" customHeight="1">
      <c r="A37" s="89"/>
      <c r="B37" s="79" t="s">
        <v>119</v>
      </c>
      <c r="C37" s="88"/>
      <c r="D37" s="88"/>
      <c r="E37" s="88"/>
      <c r="F37" s="88"/>
      <c r="G37" s="88"/>
      <c r="H37" s="88"/>
      <c r="I37" s="88"/>
      <c r="J37" s="88"/>
      <c r="K37" s="88"/>
      <c r="L37" s="88"/>
      <c r="M37" s="88"/>
      <c r="N37" s="88"/>
      <c r="O37" s="88"/>
    </row>
    <row r="38" spans="1:15" ht="18" customHeight="1">
      <c r="A38" s="89"/>
      <c r="B38" s="79" t="s">
        <v>117</v>
      </c>
      <c r="C38" s="88"/>
      <c r="D38" s="88"/>
      <c r="E38" s="88"/>
      <c r="F38" s="91">
        <v>1.9401999999999999</v>
      </c>
      <c r="G38" s="91">
        <v>80.444599999999994</v>
      </c>
      <c r="H38" s="91">
        <v>77.442400000000006</v>
      </c>
      <c r="I38" s="91">
        <v>69.392200000000003</v>
      </c>
      <c r="J38" s="91">
        <v>59.643500000000003</v>
      </c>
      <c r="K38" s="91">
        <v>53.151200000000003</v>
      </c>
      <c r="L38" s="91">
        <v>47.059399999999997</v>
      </c>
      <c r="M38" s="91">
        <v>41.322299999999998</v>
      </c>
      <c r="N38" s="91">
        <v>35.492600000000003</v>
      </c>
      <c r="O38" s="91">
        <v>29.5245</v>
      </c>
    </row>
    <row r="39" spans="1:15" ht="35.25" customHeight="1">
      <c r="A39" s="89"/>
      <c r="B39" s="77" t="s">
        <v>165</v>
      </c>
      <c r="C39" s="88"/>
      <c r="D39" s="88"/>
      <c r="E39" s="88"/>
      <c r="F39" s="98">
        <v>5.4199999999999998E-2</v>
      </c>
      <c r="G39" s="98">
        <v>5.6800000000000003E-2</v>
      </c>
      <c r="H39" s="98">
        <v>5.253E-2</v>
      </c>
      <c r="I39" s="98">
        <v>5.0939999999999999E-2</v>
      </c>
      <c r="J39" s="98">
        <v>4.8370000000000003E-2</v>
      </c>
      <c r="K39" s="98">
        <v>4.8370000000000003E-2</v>
      </c>
      <c r="L39" s="98">
        <v>4.8329999999999998E-2</v>
      </c>
      <c r="M39" s="98">
        <v>4.8500000000000001E-2</v>
      </c>
      <c r="N39" s="98">
        <v>4.9270000000000001E-2</v>
      </c>
      <c r="O39" s="98">
        <v>5.0270000000000002E-2</v>
      </c>
    </row>
    <row r="40" spans="1:15" ht="33.75" customHeight="1">
      <c r="A40" s="89"/>
      <c r="B40" s="77" t="s">
        <v>166</v>
      </c>
      <c r="C40" s="88"/>
      <c r="D40" s="88"/>
      <c r="E40" s="88"/>
      <c r="F40" s="88"/>
      <c r="G40" s="88"/>
      <c r="H40" s="88"/>
      <c r="I40" s="88"/>
      <c r="J40" s="88"/>
      <c r="K40" s="88"/>
      <c r="L40" s="88"/>
      <c r="M40" s="88"/>
      <c r="N40" s="88"/>
      <c r="O40" s="88"/>
    </row>
    <row r="41" spans="1:15" ht="20.100000000000001" customHeight="1">
      <c r="A41" s="89"/>
      <c r="B41" s="79" t="s">
        <v>117</v>
      </c>
      <c r="C41" s="88"/>
      <c r="D41" s="88"/>
      <c r="E41" s="88"/>
      <c r="F41" s="91">
        <v>1.6220000000000001</v>
      </c>
      <c r="G41" s="91">
        <v>61.456600000000002</v>
      </c>
      <c r="H41" s="91">
        <v>135.947</v>
      </c>
      <c r="I41" s="91">
        <v>137.1695</v>
      </c>
      <c r="J41" s="91">
        <v>137.917</v>
      </c>
      <c r="K41" s="91">
        <v>138.1979</v>
      </c>
      <c r="L41" s="91">
        <v>139.5573</v>
      </c>
      <c r="M41" s="91">
        <v>140.91829999999999</v>
      </c>
      <c r="N41" s="91">
        <v>141.62569999999999</v>
      </c>
      <c r="O41" s="91">
        <v>142.27940000000001</v>
      </c>
    </row>
    <row r="42" spans="1:15" ht="20.100000000000001" customHeight="1">
      <c r="A42" s="89"/>
      <c r="B42" s="79" t="s">
        <v>118</v>
      </c>
      <c r="C42" s="88"/>
      <c r="D42" s="88"/>
      <c r="E42" s="88"/>
      <c r="F42" s="98">
        <v>2.427E-2</v>
      </c>
      <c r="G42" s="98">
        <v>2.427E-2</v>
      </c>
      <c r="H42" s="98">
        <v>5.1319999999999998E-2</v>
      </c>
      <c r="I42" s="98">
        <v>5.1220000000000002E-2</v>
      </c>
      <c r="J42" s="98">
        <v>5.1270000000000003E-2</v>
      </c>
      <c r="K42" s="98">
        <v>5.1270000000000003E-2</v>
      </c>
      <c r="L42" s="98">
        <v>5.1400000000000001E-2</v>
      </c>
      <c r="M42" s="98">
        <v>5.1400000000000001E-2</v>
      </c>
      <c r="N42" s="98">
        <v>5.1400000000000001E-2</v>
      </c>
      <c r="O42" s="98">
        <v>5.1400000000000001E-2</v>
      </c>
    </row>
    <row r="43" spans="1:15" ht="32.25" customHeight="1">
      <c r="A43" s="89"/>
      <c r="B43" s="79" t="s">
        <v>120</v>
      </c>
      <c r="C43" s="88"/>
      <c r="D43" s="88"/>
      <c r="E43" s="88"/>
      <c r="F43" s="88"/>
      <c r="G43" s="88"/>
      <c r="H43" s="88"/>
      <c r="I43" s="88"/>
      <c r="J43" s="88"/>
      <c r="K43" s="88"/>
      <c r="L43" s="88"/>
      <c r="M43" s="88"/>
      <c r="N43" s="88"/>
      <c r="O43" s="88"/>
    </row>
    <row r="44" spans="1:15" ht="20.100000000000001" customHeight="1">
      <c r="A44" s="89"/>
      <c r="B44" s="79" t="s">
        <v>117</v>
      </c>
      <c r="C44" s="88"/>
      <c r="D44" s="88"/>
      <c r="E44" s="88"/>
      <c r="F44" s="91">
        <v>0.2797</v>
      </c>
      <c r="G44" s="91">
        <v>10.217599999999999</v>
      </c>
      <c r="H44" s="91">
        <v>13.327999999999999</v>
      </c>
      <c r="I44" s="91">
        <v>13.3451</v>
      </c>
      <c r="J44" s="91">
        <v>13.3246</v>
      </c>
      <c r="K44" s="91">
        <v>12.6729</v>
      </c>
      <c r="L44" s="91">
        <v>13.1107</v>
      </c>
      <c r="M44" s="91">
        <v>14.1815</v>
      </c>
      <c r="N44" s="91">
        <v>14.388</v>
      </c>
      <c r="O44" s="91">
        <v>14.6088</v>
      </c>
    </row>
    <row r="45" spans="1:15" ht="20.100000000000001" customHeight="1">
      <c r="A45" s="89"/>
      <c r="B45" s="79" t="s">
        <v>118</v>
      </c>
      <c r="C45" s="88"/>
      <c r="D45" s="88"/>
      <c r="E45" s="88"/>
      <c r="F45" s="97">
        <v>0.1225</v>
      </c>
      <c r="G45" s="97">
        <v>0.1225</v>
      </c>
      <c r="H45" s="97">
        <v>0.1225</v>
      </c>
      <c r="I45" s="97">
        <v>0.1225</v>
      </c>
      <c r="J45" s="97">
        <v>0.1225</v>
      </c>
      <c r="K45" s="97">
        <v>0.1225</v>
      </c>
      <c r="L45" s="97">
        <v>0.1225</v>
      </c>
      <c r="M45" s="97">
        <v>0.13500000000000001</v>
      </c>
      <c r="N45" s="97">
        <v>0.13500000000000001</v>
      </c>
      <c r="O45" s="97">
        <v>0.13500000000000001</v>
      </c>
    </row>
    <row r="46" spans="1:15" ht="52.5" customHeight="1">
      <c r="A46" s="89"/>
      <c r="B46" s="79" t="s">
        <v>102</v>
      </c>
      <c r="C46" s="88"/>
      <c r="D46" s="88"/>
      <c r="E46" s="88"/>
      <c r="F46" s="88"/>
      <c r="G46" s="88"/>
      <c r="H46" s="88"/>
      <c r="I46" s="88"/>
      <c r="J46" s="88"/>
      <c r="K46" s="88"/>
      <c r="L46" s="88"/>
      <c r="M46" s="88"/>
      <c r="N46" s="88"/>
      <c r="O46" s="88"/>
    </row>
    <row r="47" spans="1:15" ht="13.5" customHeight="1">
      <c r="A47" s="89"/>
      <c r="B47" s="79"/>
      <c r="C47" s="88"/>
      <c r="D47" s="88"/>
      <c r="E47" s="88"/>
      <c r="F47" s="88"/>
      <c r="G47" s="88"/>
      <c r="H47" s="88"/>
      <c r="I47" s="88"/>
      <c r="J47" s="88"/>
      <c r="K47" s="88"/>
      <c r="L47" s="88"/>
      <c r="M47" s="88"/>
      <c r="N47" s="88"/>
      <c r="O47" s="88"/>
    </row>
    <row r="48" spans="1:15" ht="20.100000000000001" customHeight="1">
      <c r="A48" s="89"/>
      <c r="B48" s="79" t="s">
        <v>117</v>
      </c>
      <c r="C48" s="88"/>
      <c r="D48" s="88"/>
      <c r="E48" s="88"/>
      <c r="F48" s="91">
        <v>1.0026999999999999</v>
      </c>
      <c r="G48" s="91">
        <v>36.4208</v>
      </c>
      <c r="H48" s="91">
        <v>69.830600000000004</v>
      </c>
      <c r="I48" s="91">
        <v>73.8249</v>
      </c>
      <c r="J48" s="91">
        <v>78.047700000000006</v>
      </c>
      <c r="K48" s="91">
        <v>82.512</v>
      </c>
      <c r="L48" s="91">
        <v>87.231700000000004</v>
      </c>
      <c r="M48" s="91">
        <v>82.973200000000006</v>
      </c>
      <c r="N48" s="91">
        <v>88.485900000000001</v>
      </c>
      <c r="O48" s="91">
        <v>94.364999999999995</v>
      </c>
    </row>
    <row r="49" spans="1:16" ht="20.100000000000001" customHeight="1">
      <c r="A49" s="89"/>
      <c r="B49" s="79" t="s">
        <v>118</v>
      </c>
      <c r="C49" s="88"/>
      <c r="D49" s="88"/>
      <c r="E49" s="88"/>
      <c r="F49" s="88"/>
      <c r="G49" s="88"/>
      <c r="H49" s="88"/>
      <c r="I49" s="88"/>
      <c r="J49" s="88"/>
      <c r="K49" s="88"/>
      <c r="L49" s="88"/>
      <c r="M49" s="88"/>
      <c r="N49" s="88"/>
      <c r="O49" s="88"/>
    </row>
    <row r="50" spans="1:16" ht="34.5" customHeight="1">
      <c r="A50" s="89"/>
      <c r="B50" s="79" t="s">
        <v>121</v>
      </c>
      <c r="C50" s="157" t="s">
        <v>178</v>
      </c>
      <c r="D50" s="158"/>
      <c r="E50" s="158"/>
      <c r="F50" s="158"/>
      <c r="G50" s="158"/>
      <c r="H50" s="158"/>
      <c r="I50" s="158"/>
      <c r="J50" s="158"/>
      <c r="K50" s="158"/>
      <c r="L50" s="158"/>
      <c r="M50" s="158"/>
      <c r="N50" s="158"/>
      <c r="O50" s="159"/>
    </row>
    <row r="51" spans="1:16" ht="20.100000000000001" customHeight="1">
      <c r="A51" s="76">
        <v>25</v>
      </c>
      <c r="B51" s="79" t="s">
        <v>169</v>
      </c>
      <c r="C51" s="88"/>
      <c r="D51" s="88"/>
      <c r="E51" s="88"/>
      <c r="F51" s="91">
        <f>F35+F38+F41+F44+F48</f>
        <v>9.188600000000001</v>
      </c>
      <c r="G51" s="91">
        <f>G35+G38+G41+G44+G48</f>
        <v>340.85669999999999</v>
      </c>
      <c r="H51" s="91">
        <f>H35+H38+H41+H44+H48</f>
        <v>555.03870000000006</v>
      </c>
      <c r="I51" s="91">
        <f t="shared" ref="I51:L51" si="0">I35+I38+I41+I44+I48</f>
        <v>550.28319999999997</v>
      </c>
      <c r="J51" s="91">
        <f t="shared" si="0"/>
        <v>543.36779999999999</v>
      </c>
      <c r="K51" s="91">
        <f t="shared" si="0"/>
        <v>505.19670000000002</v>
      </c>
      <c r="L51" s="91">
        <f t="shared" si="0"/>
        <v>520.03380000000004</v>
      </c>
      <c r="M51" s="91">
        <f t="shared" ref="M51:O51" si="1">M35+M38+M41+M44+M48</f>
        <v>514.12819999999999</v>
      </c>
      <c r="N51" s="91">
        <f t="shared" si="1"/>
        <v>515.58709999999996</v>
      </c>
      <c r="O51" s="91">
        <f t="shared" si="1"/>
        <v>517.16899999999998</v>
      </c>
      <c r="P51" s="45">
        <v>2236.7822047999998</v>
      </c>
    </row>
    <row r="52" spans="1:16" ht="20.100000000000001" customHeight="1">
      <c r="A52" s="76">
        <v>26</v>
      </c>
      <c r="B52" s="79" t="s">
        <v>122</v>
      </c>
      <c r="C52" s="88"/>
      <c r="D52" s="88"/>
      <c r="E52" s="88"/>
      <c r="F52" s="88"/>
      <c r="G52" s="88"/>
      <c r="H52" s="91">
        <f>H53/2</f>
        <v>1.2407079661330469</v>
      </c>
      <c r="I52" s="91">
        <f t="shared" ref="I52:L52" si="2">I53/2</f>
        <v>1.2300777402894332</v>
      </c>
      <c r="J52" s="91">
        <f t="shared" si="2"/>
        <v>1.2146193733881767</v>
      </c>
      <c r="K52" s="91">
        <f t="shared" si="2"/>
        <v>1.1292934531486312</v>
      </c>
      <c r="L52" s="91">
        <f t="shared" si="2"/>
        <v>1.1624596236594669</v>
      </c>
      <c r="M52" s="91">
        <f t="shared" ref="M52" si="3">M53/2</f>
        <v>1.1492585172054568</v>
      </c>
      <c r="N52" s="91">
        <f t="shared" ref="N52" si="4">N53/2</f>
        <v>1.1525196751243394</v>
      </c>
      <c r="O52" s="91">
        <f t="shared" ref="O52" si="5">O53/2</f>
        <v>1.1560557815825485</v>
      </c>
    </row>
    <row r="53" spans="1:16" ht="20.100000000000001" customHeight="1">
      <c r="A53" s="76">
        <v>27</v>
      </c>
      <c r="B53" s="79" t="s">
        <v>123</v>
      </c>
      <c r="C53" s="88"/>
      <c r="D53" s="88"/>
      <c r="E53" s="88"/>
      <c r="F53" s="88"/>
      <c r="G53" s="88"/>
      <c r="H53" s="91">
        <f>H51*10/$P$51</f>
        <v>2.4814159322660938</v>
      </c>
      <c r="I53" s="91">
        <f t="shared" ref="I53:L53" si="6">I51*10/$P$51</f>
        <v>2.4601554805788663</v>
      </c>
      <c r="J53" s="91">
        <f t="shared" si="6"/>
        <v>2.4292387467763534</v>
      </c>
      <c r="K53" s="91">
        <f t="shared" si="6"/>
        <v>2.2585869062972623</v>
      </c>
      <c r="L53" s="91">
        <f t="shared" si="6"/>
        <v>2.3249192473189337</v>
      </c>
      <c r="M53" s="91">
        <f t="shared" ref="M53:O53" si="7">M51*10/$P$51</f>
        <v>2.2985170344109136</v>
      </c>
      <c r="N53" s="91">
        <f t="shared" si="7"/>
        <v>2.3050393502486788</v>
      </c>
      <c r="O53" s="91">
        <f t="shared" si="7"/>
        <v>2.312111563165097</v>
      </c>
    </row>
    <row r="54" spans="1:16" ht="36" customHeight="1">
      <c r="A54" s="76">
        <v>28</v>
      </c>
      <c r="B54" s="77" t="s">
        <v>167</v>
      </c>
      <c r="C54" s="91"/>
      <c r="D54" s="91"/>
      <c r="E54" s="91"/>
      <c r="F54" s="91">
        <v>6.7342260999999999</v>
      </c>
      <c r="G54" s="91">
        <v>283.78313509999998</v>
      </c>
      <c r="H54" s="91">
        <v>530.09053289999997</v>
      </c>
      <c r="I54" s="91">
        <v>537.75385749999998</v>
      </c>
      <c r="J54" s="91">
        <v>662.66407670000001</v>
      </c>
      <c r="K54" s="91">
        <v>545.90928059999999</v>
      </c>
      <c r="L54" s="91">
        <v>596.97780479999994</v>
      </c>
      <c r="M54" s="91">
        <v>688.60850400000004</v>
      </c>
      <c r="N54" s="91">
        <v>622.02124949999995</v>
      </c>
      <c r="O54" s="91">
        <v>638.81936410000003</v>
      </c>
    </row>
    <row r="55" spans="1:16" ht="35.25" customHeight="1">
      <c r="A55" s="76">
        <v>29</v>
      </c>
      <c r="B55" s="79" t="s">
        <v>180</v>
      </c>
      <c r="C55" s="88"/>
      <c r="D55" s="88"/>
      <c r="E55" s="88"/>
      <c r="F55" s="88"/>
      <c r="G55" s="88"/>
      <c r="H55" s="88"/>
      <c r="I55" s="88"/>
      <c r="J55" s="88"/>
      <c r="K55" s="88"/>
      <c r="L55" s="88"/>
      <c r="M55" s="88"/>
      <c r="N55" s="88"/>
      <c r="O55" s="88"/>
    </row>
    <row r="56" spans="1:16" ht="31.5" customHeight="1">
      <c r="A56" s="76">
        <v>30</v>
      </c>
      <c r="B56" s="79" t="s">
        <v>179</v>
      </c>
      <c r="C56" s="91"/>
      <c r="D56" s="91"/>
      <c r="E56" s="91"/>
      <c r="F56" s="91">
        <v>-7.2458514999999997</v>
      </c>
      <c r="G56" s="91">
        <v>53.068777400000002</v>
      </c>
      <c r="H56" s="91">
        <v>221.84779309999999</v>
      </c>
      <c r="I56" s="91">
        <v>333.82787350000001</v>
      </c>
      <c r="J56" s="91">
        <v>373.99876089999998</v>
      </c>
      <c r="K56" s="91">
        <v>226.87183139999999</v>
      </c>
      <c r="L56" s="91">
        <v>355.0499279</v>
      </c>
      <c r="M56" s="91">
        <v>279.78273189999999</v>
      </c>
      <c r="N56" s="91">
        <v>293.36821070000002</v>
      </c>
      <c r="O56" s="91">
        <v>264.57507329999999</v>
      </c>
    </row>
    <row r="57" spans="1:16" ht="22.5" customHeight="1">
      <c r="A57" s="76">
        <v>31</v>
      </c>
      <c r="B57" s="79" t="s">
        <v>124</v>
      </c>
      <c r="C57" s="90"/>
      <c r="D57" s="90"/>
      <c r="E57" s="90"/>
      <c r="F57" s="91">
        <v>18.730638299999995</v>
      </c>
      <c r="G57" s="91">
        <v>16.317342099997632</v>
      </c>
      <c r="H57" s="91">
        <v>9.4152348948009603</v>
      </c>
      <c r="I57" s="91">
        <v>11.326670167996781</v>
      </c>
      <c r="J57" s="91">
        <v>12.062644567402458</v>
      </c>
      <c r="K57" s="91">
        <v>3.9405036112029848</v>
      </c>
      <c r="L57" s="91">
        <v>0.47206921640281507</v>
      </c>
      <c r="M57" s="91">
        <v>67.832911936802248</v>
      </c>
      <c r="N57" s="91">
        <v>94.183596286795819</v>
      </c>
      <c r="O57" s="91">
        <v>72.524069518400665</v>
      </c>
    </row>
    <row r="58" spans="1:16" ht="20.25" customHeight="1">
      <c r="A58" s="76">
        <v>32</v>
      </c>
      <c r="B58" s="79" t="s">
        <v>125</v>
      </c>
      <c r="C58" s="88"/>
      <c r="D58" s="88"/>
      <c r="E58" s="88"/>
      <c r="F58" s="88"/>
      <c r="G58" s="88"/>
      <c r="H58" s="88"/>
      <c r="I58" s="88"/>
      <c r="J58" s="88"/>
      <c r="K58" s="88"/>
      <c r="L58" s="88"/>
      <c r="M58" s="88"/>
      <c r="N58" s="88"/>
      <c r="O58" s="88"/>
    </row>
    <row r="59" spans="1:16" ht="32.25" customHeight="1">
      <c r="A59" s="76">
        <v>33</v>
      </c>
      <c r="B59" s="79" t="s">
        <v>126</v>
      </c>
      <c r="C59" s="88"/>
      <c r="D59" s="88"/>
      <c r="E59" s="88"/>
      <c r="F59" s="88"/>
      <c r="G59" s="91">
        <v>12.916</v>
      </c>
      <c r="H59" s="91">
        <v>20.350000000000001</v>
      </c>
      <c r="I59" s="91">
        <v>11.8024127</v>
      </c>
      <c r="J59" s="91">
        <v>0.1543059</v>
      </c>
      <c r="K59" s="91">
        <v>8.2231752999999994</v>
      </c>
      <c r="L59" s="91">
        <v>3.529471</v>
      </c>
      <c r="M59" s="91">
        <v>24.8984028</v>
      </c>
      <c r="N59" s="91">
        <v>24.0681452</v>
      </c>
      <c r="O59" s="91">
        <v>15.819974</v>
      </c>
    </row>
    <row r="60" spans="1:16" customFormat="1" ht="18" customHeight="1">
      <c r="A60" s="93" t="s">
        <v>175</v>
      </c>
      <c r="B60" s="94"/>
      <c r="C60" s="95"/>
      <c r="D60" s="95"/>
      <c r="E60" s="95"/>
      <c r="F60" s="95"/>
      <c r="G60" s="95"/>
      <c r="H60" s="95"/>
      <c r="I60" s="95"/>
      <c r="J60" s="95"/>
      <c r="K60" s="95"/>
      <c r="L60" s="95"/>
      <c r="M60" s="95"/>
      <c r="N60" s="95"/>
      <c r="O60" s="95"/>
    </row>
    <row r="61" spans="1:16" customFormat="1" ht="18" customHeight="1">
      <c r="A61" s="93" t="s">
        <v>170</v>
      </c>
      <c r="B61" s="94"/>
      <c r="C61" s="95"/>
      <c r="D61" s="95"/>
      <c r="E61" s="95"/>
      <c r="F61" s="95"/>
      <c r="G61" s="95"/>
      <c r="H61" s="95"/>
      <c r="I61" s="95"/>
      <c r="J61" s="95"/>
      <c r="K61" s="95"/>
      <c r="L61" s="95"/>
      <c r="M61" s="95"/>
      <c r="N61" s="95"/>
      <c r="O61" s="95"/>
    </row>
    <row r="62" spans="1:16" customFormat="1" ht="16.5" customHeight="1">
      <c r="A62" s="93" t="s">
        <v>171</v>
      </c>
      <c r="B62" s="94"/>
      <c r="C62" s="95"/>
      <c r="D62" s="95"/>
      <c r="E62" s="95"/>
      <c r="F62" s="95"/>
      <c r="G62" s="95"/>
      <c r="H62" s="95"/>
      <c r="I62" s="95"/>
      <c r="J62" s="95"/>
      <c r="K62" s="95"/>
      <c r="L62" s="95"/>
      <c r="M62" s="95"/>
      <c r="N62" s="95"/>
      <c r="O62" s="95"/>
    </row>
    <row r="63" spans="1:16" customFormat="1" ht="17.25" customHeight="1">
      <c r="A63" s="93" t="s">
        <v>172</v>
      </c>
      <c r="B63" s="94"/>
      <c r="C63" s="95"/>
      <c r="D63" s="95"/>
      <c r="E63" s="95"/>
      <c r="F63" s="95"/>
      <c r="G63" s="95"/>
      <c r="H63" s="95"/>
      <c r="I63" s="95"/>
      <c r="J63" s="95"/>
      <c r="K63" s="95"/>
      <c r="L63" s="95"/>
      <c r="M63" s="95"/>
      <c r="N63" s="95"/>
      <c r="O63" s="95"/>
    </row>
    <row r="64" spans="1:16" customFormat="1" ht="36" customHeight="1">
      <c r="A64" s="169" t="s">
        <v>181</v>
      </c>
      <c r="B64" s="169"/>
      <c r="C64" s="169"/>
      <c r="D64" s="169"/>
      <c r="E64" s="169"/>
      <c r="F64" s="169"/>
      <c r="G64" s="169"/>
      <c r="H64" s="169"/>
      <c r="I64" s="169"/>
      <c r="J64" s="169"/>
      <c r="K64" s="169"/>
      <c r="L64" s="169"/>
      <c r="M64" s="169"/>
      <c r="N64" s="169"/>
      <c r="O64" s="169"/>
    </row>
    <row r="65" spans="1:15" ht="15">
      <c r="A65" s="92" t="s">
        <v>146</v>
      </c>
      <c r="B65" s="70"/>
      <c r="C65" s="70"/>
      <c r="D65" s="70"/>
      <c r="E65" s="70"/>
      <c r="F65" s="70"/>
      <c r="G65" s="70"/>
      <c r="H65" s="70"/>
      <c r="I65" s="70"/>
      <c r="J65" s="70"/>
      <c r="K65" s="70"/>
      <c r="L65" s="70"/>
      <c r="M65" s="70"/>
      <c r="N65" s="70"/>
      <c r="O65" s="70"/>
    </row>
    <row r="66" spans="1:15" ht="15">
      <c r="A66" s="70" t="s">
        <v>168</v>
      </c>
      <c r="B66" s="70"/>
      <c r="C66" s="70"/>
      <c r="D66" s="70"/>
      <c r="E66" s="70"/>
      <c r="F66" s="70"/>
      <c r="G66" s="70"/>
      <c r="H66" s="70"/>
      <c r="I66" s="70"/>
      <c r="J66" s="70"/>
      <c r="K66" s="70"/>
      <c r="L66" s="70"/>
      <c r="M66" s="70"/>
      <c r="N66" s="70"/>
      <c r="O66" s="70"/>
    </row>
    <row r="67" spans="1:15" ht="15">
      <c r="A67" s="92" t="s">
        <v>147</v>
      </c>
      <c r="B67" s="70"/>
      <c r="C67" s="70"/>
      <c r="D67" s="70"/>
      <c r="E67" s="70"/>
      <c r="F67" s="70"/>
      <c r="G67" s="70"/>
      <c r="H67" s="70"/>
      <c r="I67" s="70"/>
      <c r="J67" s="70"/>
      <c r="K67" s="70"/>
      <c r="L67" s="70"/>
      <c r="M67" s="70"/>
      <c r="N67" s="70"/>
      <c r="O67" s="70"/>
    </row>
    <row r="68" spans="1:15" ht="15">
      <c r="A68" s="92" t="s">
        <v>148</v>
      </c>
      <c r="B68" s="70"/>
      <c r="C68" s="70"/>
      <c r="D68" s="70"/>
      <c r="E68" s="70"/>
      <c r="F68" s="70"/>
      <c r="G68" s="70"/>
      <c r="H68" s="70"/>
      <c r="I68" s="70"/>
      <c r="J68" s="70"/>
      <c r="K68" s="70"/>
      <c r="L68" s="70"/>
      <c r="M68" s="70"/>
      <c r="N68" s="70"/>
      <c r="O68" s="70"/>
    </row>
    <row r="69" spans="1:15">
      <c r="A69" s="47"/>
    </row>
  </sheetData>
  <mergeCells count="18">
    <mergeCell ref="C12:E12"/>
    <mergeCell ref="C14:E14"/>
    <mergeCell ref="C28:E28"/>
    <mergeCell ref="C15:O27"/>
    <mergeCell ref="A64:O64"/>
    <mergeCell ref="A3:B3"/>
    <mergeCell ref="C3:O3"/>
    <mergeCell ref="A4:B4"/>
    <mergeCell ref="C4:O4"/>
    <mergeCell ref="A5:B5"/>
    <mergeCell ref="C5:O5"/>
    <mergeCell ref="C50:O50"/>
    <mergeCell ref="A6:E6"/>
    <mergeCell ref="A7:B7"/>
    <mergeCell ref="C7:O7"/>
    <mergeCell ref="A8:B8"/>
    <mergeCell ref="C8:O8"/>
    <mergeCell ref="C10:E10"/>
  </mergeCells>
  <pageMargins left="0.51181102362204722" right="0.19685039370078741" top="0.55118110236220474" bottom="0.43307086614173229" header="0.31496062992125984" footer="0.31496062992125984"/>
  <pageSetup paperSize="9" scale="55" fitToHeight="2" orientation="portrait" r:id="rId1"/>
  <rowBreaks count="1" manualBreakCount="1">
    <brk id="46" max="16383" man="1"/>
  </rowBreaks>
</worksheet>
</file>

<file path=xl/worksheets/sheet4.xml><?xml version="1.0" encoding="utf-8"?>
<worksheet xmlns="http://schemas.openxmlformats.org/spreadsheetml/2006/main" xmlns:r="http://schemas.openxmlformats.org/officeDocument/2006/relationships">
  <dimension ref="A1:H44"/>
  <sheetViews>
    <sheetView tabSelected="1" zoomScale="87" zoomScaleNormal="87" workbookViewId="0">
      <selection activeCell="J13" sqref="J13"/>
    </sheetView>
  </sheetViews>
  <sheetFormatPr defaultRowHeight="12.75"/>
  <cols>
    <col min="1" max="1" width="6.1640625" style="211" customWidth="1"/>
    <col min="2" max="2" width="37.1640625" style="181" customWidth="1"/>
    <col min="3" max="3" width="21.1640625" style="181" hidden="1" customWidth="1"/>
    <col min="4" max="4" width="15.6640625" style="181" customWidth="1"/>
    <col min="5" max="5" width="15" style="181" customWidth="1"/>
    <col min="6" max="6" width="14" style="181" customWidth="1"/>
    <col min="7" max="7" width="11" style="181" customWidth="1"/>
    <col min="8" max="8" width="45.6640625" style="206" customWidth="1"/>
    <col min="9" max="244" width="9.33203125" style="181"/>
    <col min="245" max="245" width="48.1640625" style="181" customWidth="1"/>
    <col min="246" max="246" width="21.1640625" style="181" bestFit="1" customWidth="1"/>
    <col min="247" max="247" width="13" style="181" customWidth="1"/>
    <col min="248" max="248" width="14.1640625" style="181" customWidth="1"/>
    <col min="249" max="251" width="14.1640625" style="181" bestFit="1" customWidth="1"/>
    <col min="252" max="252" width="3.33203125" style="181" customWidth="1"/>
    <col min="253" max="253" width="13" style="181" customWidth="1"/>
    <col min="254" max="254" width="11.1640625" style="181" customWidth="1"/>
    <col min="255" max="255" width="47.83203125" style="181" customWidth="1"/>
    <col min="256" max="256" width="14.1640625" style="181" bestFit="1" customWidth="1"/>
    <col min="257" max="257" width="10.1640625" style="181" customWidth="1"/>
    <col min="258" max="258" width="57.33203125" style="181" customWidth="1"/>
    <col min="259" max="259" width="14.1640625" style="181" customWidth="1"/>
    <col min="260" max="260" width="10.33203125" style="181" customWidth="1"/>
    <col min="261" max="261" width="50.1640625" style="181" customWidth="1"/>
    <col min="262" max="262" width="15" style="181" customWidth="1"/>
    <col min="263" max="263" width="11" style="181" customWidth="1"/>
    <col min="264" max="264" width="52.1640625" style="181" customWidth="1"/>
    <col min="265" max="500" width="9.33203125" style="181"/>
    <col min="501" max="501" width="48.1640625" style="181" customWidth="1"/>
    <col min="502" max="502" width="21.1640625" style="181" bestFit="1" customWidth="1"/>
    <col min="503" max="503" width="13" style="181" customWidth="1"/>
    <col min="504" max="504" width="14.1640625" style="181" customWidth="1"/>
    <col min="505" max="507" width="14.1640625" style="181" bestFit="1" customWidth="1"/>
    <col min="508" max="508" width="3.33203125" style="181" customWidth="1"/>
    <col min="509" max="509" width="13" style="181" customWidth="1"/>
    <col min="510" max="510" width="11.1640625" style="181" customWidth="1"/>
    <col min="511" max="511" width="47.83203125" style="181" customWidth="1"/>
    <col min="512" max="512" width="14.1640625" style="181" bestFit="1" customWidth="1"/>
    <col min="513" max="513" width="10.1640625" style="181" customWidth="1"/>
    <col min="514" max="514" width="57.33203125" style="181" customWidth="1"/>
    <col min="515" max="515" width="14.1640625" style="181" customWidth="1"/>
    <col min="516" max="516" width="10.33203125" style="181" customWidth="1"/>
    <col min="517" max="517" width="50.1640625" style="181" customWidth="1"/>
    <col min="518" max="518" width="15" style="181" customWidth="1"/>
    <col min="519" max="519" width="11" style="181" customWidth="1"/>
    <col min="520" max="520" width="52.1640625" style="181" customWidth="1"/>
    <col min="521" max="756" width="9.33203125" style="181"/>
    <col min="757" max="757" width="48.1640625" style="181" customWidth="1"/>
    <col min="758" max="758" width="21.1640625" style="181" bestFit="1" customWidth="1"/>
    <col min="759" max="759" width="13" style="181" customWidth="1"/>
    <col min="760" max="760" width="14.1640625" style="181" customWidth="1"/>
    <col min="761" max="763" width="14.1640625" style="181" bestFit="1" customWidth="1"/>
    <col min="764" max="764" width="3.33203125" style="181" customWidth="1"/>
    <col min="765" max="765" width="13" style="181" customWidth="1"/>
    <col min="766" max="766" width="11.1640625" style="181" customWidth="1"/>
    <col min="767" max="767" width="47.83203125" style="181" customWidth="1"/>
    <col min="768" max="768" width="14.1640625" style="181" bestFit="1" customWidth="1"/>
    <col min="769" max="769" width="10.1640625" style="181" customWidth="1"/>
    <col min="770" max="770" width="57.33203125" style="181" customWidth="1"/>
    <col min="771" max="771" width="14.1640625" style="181" customWidth="1"/>
    <col min="772" max="772" width="10.33203125" style="181" customWidth="1"/>
    <col min="773" max="773" width="50.1640625" style="181" customWidth="1"/>
    <col min="774" max="774" width="15" style="181" customWidth="1"/>
    <col min="775" max="775" width="11" style="181" customWidth="1"/>
    <col min="776" max="776" width="52.1640625" style="181" customWidth="1"/>
    <col min="777" max="1012" width="9.33203125" style="181"/>
    <col min="1013" max="1013" width="48.1640625" style="181" customWidth="1"/>
    <col min="1014" max="1014" width="21.1640625" style="181" bestFit="1" customWidth="1"/>
    <col min="1015" max="1015" width="13" style="181" customWidth="1"/>
    <col min="1016" max="1016" width="14.1640625" style="181" customWidth="1"/>
    <col min="1017" max="1019" width="14.1640625" style="181" bestFit="1" customWidth="1"/>
    <col min="1020" max="1020" width="3.33203125" style="181" customWidth="1"/>
    <col min="1021" max="1021" width="13" style="181" customWidth="1"/>
    <col min="1022" max="1022" width="11.1640625" style="181" customWidth="1"/>
    <col min="1023" max="1023" width="47.83203125" style="181" customWidth="1"/>
    <col min="1024" max="1024" width="14.1640625" style="181" bestFit="1" customWidth="1"/>
    <col min="1025" max="1025" width="10.1640625" style="181" customWidth="1"/>
    <col min="1026" max="1026" width="57.33203125" style="181" customWidth="1"/>
    <col min="1027" max="1027" width="14.1640625" style="181" customWidth="1"/>
    <col min="1028" max="1028" width="10.33203125" style="181" customWidth="1"/>
    <col min="1029" max="1029" width="50.1640625" style="181" customWidth="1"/>
    <col min="1030" max="1030" width="15" style="181" customWidth="1"/>
    <col min="1031" max="1031" width="11" style="181" customWidth="1"/>
    <col min="1032" max="1032" width="52.1640625" style="181" customWidth="1"/>
    <col min="1033" max="1268" width="9.33203125" style="181"/>
    <col min="1269" max="1269" width="48.1640625" style="181" customWidth="1"/>
    <col min="1270" max="1270" width="21.1640625" style="181" bestFit="1" customWidth="1"/>
    <col min="1271" max="1271" width="13" style="181" customWidth="1"/>
    <col min="1272" max="1272" width="14.1640625" style="181" customWidth="1"/>
    <col min="1273" max="1275" width="14.1640625" style="181" bestFit="1" customWidth="1"/>
    <col min="1276" max="1276" width="3.33203125" style="181" customWidth="1"/>
    <col min="1277" max="1277" width="13" style="181" customWidth="1"/>
    <col min="1278" max="1278" width="11.1640625" style="181" customWidth="1"/>
    <col min="1279" max="1279" width="47.83203125" style="181" customWidth="1"/>
    <col min="1280" max="1280" width="14.1640625" style="181" bestFit="1" customWidth="1"/>
    <col min="1281" max="1281" width="10.1640625" style="181" customWidth="1"/>
    <col min="1282" max="1282" width="57.33203125" style="181" customWidth="1"/>
    <col min="1283" max="1283" width="14.1640625" style="181" customWidth="1"/>
    <col min="1284" max="1284" width="10.33203125" style="181" customWidth="1"/>
    <col min="1285" max="1285" width="50.1640625" style="181" customWidth="1"/>
    <col min="1286" max="1286" width="15" style="181" customWidth="1"/>
    <col min="1287" max="1287" width="11" style="181" customWidth="1"/>
    <col min="1288" max="1288" width="52.1640625" style="181" customWidth="1"/>
    <col min="1289" max="1524" width="9.33203125" style="181"/>
    <col min="1525" max="1525" width="48.1640625" style="181" customWidth="1"/>
    <col min="1526" max="1526" width="21.1640625" style="181" bestFit="1" customWidth="1"/>
    <col min="1527" max="1527" width="13" style="181" customWidth="1"/>
    <col min="1528" max="1528" width="14.1640625" style="181" customWidth="1"/>
    <col min="1529" max="1531" width="14.1640625" style="181" bestFit="1" customWidth="1"/>
    <col min="1532" max="1532" width="3.33203125" style="181" customWidth="1"/>
    <col min="1533" max="1533" width="13" style="181" customWidth="1"/>
    <col min="1534" max="1534" width="11.1640625" style="181" customWidth="1"/>
    <col min="1535" max="1535" width="47.83203125" style="181" customWidth="1"/>
    <col min="1536" max="1536" width="14.1640625" style="181" bestFit="1" customWidth="1"/>
    <col min="1537" max="1537" width="10.1640625" style="181" customWidth="1"/>
    <col min="1538" max="1538" width="57.33203125" style="181" customWidth="1"/>
    <col min="1539" max="1539" width="14.1640625" style="181" customWidth="1"/>
    <col min="1540" max="1540" width="10.33203125" style="181" customWidth="1"/>
    <col min="1541" max="1541" width="50.1640625" style="181" customWidth="1"/>
    <col min="1542" max="1542" width="15" style="181" customWidth="1"/>
    <col min="1543" max="1543" width="11" style="181" customWidth="1"/>
    <col min="1544" max="1544" width="52.1640625" style="181" customWidth="1"/>
    <col min="1545" max="1780" width="9.33203125" style="181"/>
    <col min="1781" max="1781" width="48.1640625" style="181" customWidth="1"/>
    <col min="1782" max="1782" width="21.1640625" style="181" bestFit="1" customWidth="1"/>
    <col min="1783" max="1783" width="13" style="181" customWidth="1"/>
    <col min="1784" max="1784" width="14.1640625" style="181" customWidth="1"/>
    <col min="1785" max="1787" width="14.1640625" style="181" bestFit="1" customWidth="1"/>
    <col min="1788" max="1788" width="3.33203125" style="181" customWidth="1"/>
    <col min="1789" max="1789" width="13" style="181" customWidth="1"/>
    <col min="1790" max="1790" width="11.1640625" style="181" customWidth="1"/>
    <col min="1791" max="1791" width="47.83203125" style="181" customWidth="1"/>
    <col min="1792" max="1792" width="14.1640625" style="181" bestFit="1" customWidth="1"/>
    <col min="1793" max="1793" width="10.1640625" style="181" customWidth="1"/>
    <col min="1794" max="1794" width="57.33203125" style="181" customWidth="1"/>
    <col min="1795" max="1795" width="14.1640625" style="181" customWidth="1"/>
    <col min="1796" max="1796" width="10.33203125" style="181" customWidth="1"/>
    <col min="1797" max="1797" width="50.1640625" style="181" customWidth="1"/>
    <col min="1798" max="1798" width="15" style="181" customWidth="1"/>
    <col min="1799" max="1799" width="11" style="181" customWidth="1"/>
    <col min="1800" max="1800" width="52.1640625" style="181" customWidth="1"/>
    <col min="1801" max="2036" width="9.33203125" style="181"/>
    <col min="2037" max="2037" width="48.1640625" style="181" customWidth="1"/>
    <col min="2038" max="2038" width="21.1640625" style="181" bestFit="1" customWidth="1"/>
    <col min="2039" max="2039" width="13" style="181" customWidth="1"/>
    <col min="2040" max="2040" width="14.1640625" style="181" customWidth="1"/>
    <col min="2041" max="2043" width="14.1640625" style="181" bestFit="1" customWidth="1"/>
    <col min="2044" max="2044" width="3.33203125" style="181" customWidth="1"/>
    <col min="2045" max="2045" width="13" style="181" customWidth="1"/>
    <col min="2046" max="2046" width="11.1640625" style="181" customWidth="1"/>
    <col min="2047" max="2047" width="47.83203125" style="181" customWidth="1"/>
    <col min="2048" max="2048" width="14.1640625" style="181" bestFit="1" customWidth="1"/>
    <col min="2049" max="2049" width="10.1640625" style="181" customWidth="1"/>
    <col min="2050" max="2050" width="57.33203125" style="181" customWidth="1"/>
    <col min="2051" max="2051" width="14.1640625" style="181" customWidth="1"/>
    <col min="2052" max="2052" width="10.33203125" style="181" customWidth="1"/>
    <col min="2053" max="2053" width="50.1640625" style="181" customWidth="1"/>
    <col min="2054" max="2054" width="15" style="181" customWidth="1"/>
    <col min="2055" max="2055" width="11" style="181" customWidth="1"/>
    <col min="2056" max="2056" width="52.1640625" style="181" customWidth="1"/>
    <col min="2057" max="2292" width="9.33203125" style="181"/>
    <col min="2293" max="2293" width="48.1640625" style="181" customWidth="1"/>
    <col min="2294" max="2294" width="21.1640625" style="181" bestFit="1" customWidth="1"/>
    <col min="2295" max="2295" width="13" style="181" customWidth="1"/>
    <col min="2296" max="2296" width="14.1640625" style="181" customWidth="1"/>
    <col min="2297" max="2299" width="14.1640625" style="181" bestFit="1" customWidth="1"/>
    <col min="2300" max="2300" width="3.33203125" style="181" customWidth="1"/>
    <col min="2301" max="2301" width="13" style="181" customWidth="1"/>
    <col min="2302" max="2302" width="11.1640625" style="181" customWidth="1"/>
    <col min="2303" max="2303" width="47.83203125" style="181" customWidth="1"/>
    <col min="2304" max="2304" width="14.1640625" style="181" bestFit="1" customWidth="1"/>
    <col min="2305" max="2305" width="10.1640625" style="181" customWidth="1"/>
    <col min="2306" max="2306" width="57.33203125" style="181" customWidth="1"/>
    <col min="2307" max="2307" width="14.1640625" style="181" customWidth="1"/>
    <col min="2308" max="2308" width="10.33203125" style="181" customWidth="1"/>
    <col min="2309" max="2309" width="50.1640625" style="181" customWidth="1"/>
    <col min="2310" max="2310" width="15" style="181" customWidth="1"/>
    <col min="2311" max="2311" width="11" style="181" customWidth="1"/>
    <col min="2312" max="2312" width="52.1640625" style="181" customWidth="1"/>
    <col min="2313" max="2548" width="9.33203125" style="181"/>
    <col min="2549" max="2549" width="48.1640625" style="181" customWidth="1"/>
    <col min="2550" max="2550" width="21.1640625" style="181" bestFit="1" customWidth="1"/>
    <col min="2551" max="2551" width="13" style="181" customWidth="1"/>
    <col min="2552" max="2552" width="14.1640625" style="181" customWidth="1"/>
    <col min="2553" max="2555" width="14.1640625" style="181" bestFit="1" customWidth="1"/>
    <col min="2556" max="2556" width="3.33203125" style="181" customWidth="1"/>
    <col min="2557" max="2557" width="13" style="181" customWidth="1"/>
    <col min="2558" max="2558" width="11.1640625" style="181" customWidth="1"/>
    <col min="2559" max="2559" width="47.83203125" style="181" customWidth="1"/>
    <col min="2560" max="2560" width="14.1640625" style="181" bestFit="1" customWidth="1"/>
    <col min="2561" max="2561" width="10.1640625" style="181" customWidth="1"/>
    <col min="2562" max="2562" width="57.33203125" style="181" customWidth="1"/>
    <col min="2563" max="2563" width="14.1640625" style="181" customWidth="1"/>
    <col min="2564" max="2564" width="10.33203125" style="181" customWidth="1"/>
    <col min="2565" max="2565" width="50.1640625" style="181" customWidth="1"/>
    <col min="2566" max="2566" width="15" style="181" customWidth="1"/>
    <col min="2567" max="2567" width="11" style="181" customWidth="1"/>
    <col min="2568" max="2568" width="52.1640625" style="181" customWidth="1"/>
    <col min="2569" max="2804" width="9.33203125" style="181"/>
    <col min="2805" max="2805" width="48.1640625" style="181" customWidth="1"/>
    <col min="2806" max="2806" width="21.1640625" style="181" bestFit="1" customWidth="1"/>
    <col min="2807" max="2807" width="13" style="181" customWidth="1"/>
    <col min="2808" max="2808" width="14.1640625" style="181" customWidth="1"/>
    <col min="2809" max="2811" width="14.1640625" style="181" bestFit="1" customWidth="1"/>
    <col min="2812" max="2812" width="3.33203125" style="181" customWidth="1"/>
    <col min="2813" max="2813" width="13" style="181" customWidth="1"/>
    <col min="2814" max="2814" width="11.1640625" style="181" customWidth="1"/>
    <col min="2815" max="2815" width="47.83203125" style="181" customWidth="1"/>
    <col min="2816" max="2816" width="14.1640625" style="181" bestFit="1" customWidth="1"/>
    <col min="2817" max="2817" width="10.1640625" style="181" customWidth="1"/>
    <col min="2818" max="2818" width="57.33203125" style="181" customWidth="1"/>
    <col min="2819" max="2819" width="14.1640625" style="181" customWidth="1"/>
    <col min="2820" max="2820" width="10.33203125" style="181" customWidth="1"/>
    <col min="2821" max="2821" width="50.1640625" style="181" customWidth="1"/>
    <col min="2822" max="2822" width="15" style="181" customWidth="1"/>
    <col min="2823" max="2823" width="11" style="181" customWidth="1"/>
    <col min="2824" max="2824" width="52.1640625" style="181" customWidth="1"/>
    <col min="2825" max="3060" width="9.33203125" style="181"/>
    <col min="3061" max="3061" width="48.1640625" style="181" customWidth="1"/>
    <col min="3062" max="3062" width="21.1640625" style="181" bestFit="1" customWidth="1"/>
    <col min="3063" max="3063" width="13" style="181" customWidth="1"/>
    <col min="3064" max="3064" width="14.1640625" style="181" customWidth="1"/>
    <col min="3065" max="3067" width="14.1640625" style="181" bestFit="1" customWidth="1"/>
    <col min="3068" max="3068" width="3.33203125" style="181" customWidth="1"/>
    <col min="3069" max="3069" width="13" style="181" customWidth="1"/>
    <col min="3070" max="3070" width="11.1640625" style="181" customWidth="1"/>
    <col min="3071" max="3071" width="47.83203125" style="181" customWidth="1"/>
    <col min="3072" max="3072" width="14.1640625" style="181" bestFit="1" customWidth="1"/>
    <col min="3073" max="3073" width="10.1640625" style="181" customWidth="1"/>
    <col min="3074" max="3074" width="57.33203125" style="181" customWidth="1"/>
    <col min="3075" max="3075" width="14.1640625" style="181" customWidth="1"/>
    <col min="3076" max="3076" width="10.33203125" style="181" customWidth="1"/>
    <col min="3077" max="3077" width="50.1640625" style="181" customWidth="1"/>
    <col min="3078" max="3078" width="15" style="181" customWidth="1"/>
    <col min="3079" max="3079" width="11" style="181" customWidth="1"/>
    <col min="3080" max="3080" width="52.1640625" style="181" customWidth="1"/>
    <col min="3081" max="3316" width="9.33203125" style="181"/>
    <col min="3317" max="3317" width="48.1640625" style="181" customWidth="1"/>
    <col min="3318" max="3318" width="21.1640625" style="181" bestFit="1" customWidth="1"/>
    <col min="3319" max="3319" width="13" style="181" customWidth="1"/>
    <col min="3320" max="3320" width="14.1640625" style="181" customWidth="1"/>
    <col min="3321" max="3323" width="14.1640625" style="181" bestFit="1" customWidth="1"/>
    <col min="3324" max="3324" width="3.33203125" style="181" customWidth="1"/>
    <col min="3325" max="3325" width="13" style="181" customWidth="1"/>
    <col min="3326" max="3326" width="11.1640625" style="181" customWidth="1"/>
    <col min="3327" max="3327" width="47.83203125" style="181" customWidth="1"/>
    <col min="3328" max="3328" width="14.1640625" style="181" bestFit="1" customWidth="1"/>
    <col min="3329" max="3329" width="10.1640625" style="181" customWidth="1"/>
    <col min="3330" max="3330" width="57.33203125" style="181" customWidth="1"/>
    <col min="3331" max="3331" width="14.1640625" style="181" customWidth="1"/>
    <col min="3332" max="3332" width="10.33203125" style="181" customWidth="1"/>
    <col min="3333" max="3333" width="50.1640625" style="181" customWidth="1"/>
    <col min="3334" max="3334" width="15" style="181" customWidth="1"/>
    <col min="3335" max="3335" width="11" style="181" customWidth="1"/>
    <col min="3336" max="3336" width="52.1640625" style="181" customWidth="1"/>
    <col min="3337" max="3572" width="9.33203125" style="181"/>
    <col min="3573" max="3573" width="48.1640625" style="181" customWidth="1"/>
    <col min="3574" max="3574" width="21.1640625" style="181" bestFit="1" customWidth="1"/>
    <col min="3575" max="3575" width="13" style="181" customWidth="1"/>
    <col min="3576" max="3576" width="14.1640625" style="181" customWidth="1"/>
    <col min="3577" max="3579" width="14.1640625" style="181" bestFit="1" customWidth="1"/>
    <col min="3580" max="3580" width="3.33203125" style="181" customWidth="1"/>
    <col min="3581" max="3581" width="13" style="181" customWidth="1"/>
    <col min="3582" max="3582" width="11.1640625" style="181" customWidth="1"/>
    <col min="3583" max="3583" width="47.83203125" style="181" customWidth="1"/>
    <col min="3584" max="3584" width="14.1640625" style="181" bestFit="1" customWidth="1"/>
    <col min="3585" max="3585" width="10.1640625" style="181" customWidth="1"/>
    <col min="3586" max="3586" width="57.33203125" style="181" customWidth="1"/>
    <col min="3587" max="3587" width="14.1640625" style="181" customWidth="1"/>
    <col min="3588" max="3588" width="10.33203125" style="181" customWidth="1"/>
    <col min="3589" max="3589" width="50.1640625" style="181" customWidth="1"/>
    <col min="3590" max="3590" width="15" style="181" customWidth="1"/>
    <col min="3591" max="3591" width="11" style="181" customWidth="1"/>
    <col min="3592" max="3592" width="52.1640625" style="181" customWidth="1"/>
    <col min="3593" max="3828" width="9.33203125" style="181"/>
    <col min="3829" max="3829" width="48.1640625" style="181" customWidth="1"/>
    <col min="3830" max="3830" width="21.1640625" style="181" bestFit="1" customWidth="1"/>
    <col min="3831" max="3831" width="13" style="181" customWidth="1"/>
    <col min="3832" max="3832" width="14.1640625" style="181" customWidth="1"/>
    <col min="3833" max="3835" width="14.1640625" style="181" bestFit="1" customWidth="1"/>
    <col min="3836" max="3836" width="3.33203125" style="181" customWidth="1"/>
    <col min="3837" max="3837" width="13" style="181" customWidth="1"/>
    <col min="3838" max="3838" width="11.1640625" style="181" customWidth="1"/>
    <col min="3839" max="3839" width="47.83203125" style="181" customWidth="1"/>
    <col min="3840" max="3840" width="14.1640625" style="181" bestFit="1" customWidth="1"/>
    <col min="3841" max="3841" width="10.1640625" style="181" customWidth="1"/>
    <col min="3842" max="3842" width="57.33203125" style="181" customWidth="1"/>
    <col min="3843" max="3843" width="14.1640625" style="181" customWidth="1"/>
    <col min="3844" max="3844" width="10.33203125" style="181" customWidth="1"/>
    <col min="3845" max="3845" width="50.1640625" style="181" customWidth="1"/>
    <col min="3846" max="3846" width="15" style="181" customWidth="1"/>
    <col min="3847" max="3847" width="11" style="181" customWidth="1"/>
    <col min="3848" max="3848" width="52.1640625" style="181" customWidth="1"/>
    <col min="3849" max="4084" width="9.33203125" style="181"/>
    <col min="4085" max="4085" width="48.1640625" style="181" customWidth="1"/>
    <col min="4086" max="4086" width="21.1640625" style="181" bestFit="1" customWidth="1"/>
    <col min="4087" max="4087" width="13" style="181" customWidth="1"/>
    <col min="4088" max="4088" width="14.1640625" style="181" customWidth="1"/>
    <col min="4089" max="4091" width="14.1640625" style="181" bestFit="1" customWidth="1"/>
    <col min="4092" max="4092" width="3.33203125" style="181" customWidth="1"/>
    <col min="4093" max="4093" width="13" style="181" customWidth="1"/>
    <col min="4094" max="4094" width="11.1640625" style="181" customWidth="1"/>
    <col min="4095" max="4095" width="47.83203125" style="181" customWidth="1"/>
    <col min="4096" max="4096" width="14.1640625" style="181" bestFit="1" customWidth="1"/>
    <col min="4097" max="4097" width="10.1640625" style="181" customWidth="1"/>
    <col min="4098" max="4098" width="57.33203125" style="181" customWidth="1"/>
    <col min="4099" max="4099" width="14.1640625" style="181" customWidth="1"/>
    <col min="4100" max="4100" width="10.33203125" style="181" customWidth="1"/>
    <col min="4101" max="4101" width="50.1640625" style="181" customWidth="1"/>
    <col min="4102" max="4102" width="15" style="181" customWidth="1"/>
    <col min="4103" max="4103" width="11" style="181" customWidth="1"/>
    <col min="4104" max="4104" width="52.1640625" style="181" customWidth="1"/>
    <col min="4105" max="4340" width="9.33203125" style="181"/>
    <col min="4341" max="4341" width="48.1640625" style="181" customWidth="1"/>
    <col min="4342" max="4342" width="21.1640625" style="181" bestFit="1" customWidth="1"/>
    <col min="4343" max="4343" width="13" style="181" customWidth="1"/>
    <col min="4344" max="4344" width="14.1640625" style="181" customWidth="1"/>
    <col min="4345" max="4347" width="14.1640625" style="181" bestFit="1" customWidth="1"/>
    <col min="4348" max="4348" width="3.33203125" style="181" customWidth="1"/>
    <col min="4349" max="4349" width="13" style="181" customWidth="1"/>
    <col min="4350" max="4350" width="11.1640625" style="181" customWidth="1"/>
    <col min="4351" max="4351" width="47.83203125" style="181" customWidth="1"/>
    <col min="4352" max="4352" width="14.1640625" style="181" bestFit="1" customWidth="1"/>
    <col min="4353" max="4353" width="10.1640625" style="181" customWidth="1"/>
    <col min="4354" max="4354" width="57.33203125" style="181" customWidth="1"/>
    <col min="4355" max="4355" width="14.1640625" style="181" customWidth="1"/>
    <col min="4356" max="4356" width="10.33203125" style="181" customWidth="1"/>
    <col min="4357" max="4357" width="50.1640625" style="181" customWidth="1"/>
    <col min="4358" max="4358" width="15" style="181" customWidth="1"/>
    <col min="4359" max="4359" width="11" style="181" customWidth="1"/>
    <col min="4360" max="4360" width="52.1640625" style="181" customWidth="1"/>
    <col min="4361" max="4596" width="9.33203125" style="181"/>
    <col min="4597" max="4597" width="48.1640625" style="181" customWidth="1"/>
    <col min="4598" max="4598" width="21.1640625" style="181" bestFit="1" customWidth="1"/>
    <col min="4599" max="4599" width="13" style="181" customWidth="1"/>
    <col min="4600" max="4600" width="14.1640625" style="181" customWidth="1"/>
    <col min="4601" max="4603" width="14.1640625" style="181" bestFit="1" customWidth="1"/>
    <col min="4604" max="4604" width="3.33203125" style="181" customWidth="1"/>
    <col min="4605" max="4605" width="13" style="181" customWidth="1"/>
    <col min="4606" max="4606" width="11.1640625" style="181" customWidth="1"/>
    <col min="4607" max="4607" width="47.83203125" style="181" customWidth="1"/>
    <col min="4608" max="4608" width="14.1640625" style="181" bestFit="1" customWidth="1"/>
    <col min="4609" max="4609" width="10.1640625" style="181" customWidth="1"/>
    <col min="4610" max="4610" width="57.33203125" style="181" customWidth="1"/>
    <col min="4611" max="4611" width="14.1640625" style="181" customWidth="1"/>
    <col min="4612" max="4612" width="10.33203125" style="181" customWidth="1"/>
    <col min="4613" max="4613" width="50.1640625" style="181" customWidth="1"/>
    <col min="4614" max="4614" width="15" style="181" customWidth="1"/>
    <col min="4615" max="4615" width="11" style="181" customWidth="1"/>
    <col min="4616" max="4616" width="52.1640625" style="181" customWidth="1"/>
    <col min="4617" max="4852" width="9.33203125" style="181"/>
    <col min="4853" max="4853" width="48.1640625" style="181" customWidth="1"/>
    <col min="4854" max="4854" width="21.1640625" style="181" bestFit="1" customWidth="1"/>
    <col min="4855" max="4855" width="13" style="181" customWidth="1"/>
    <col min="4856" max="4856" width="14.1640625" style="181" customWidth="1"/>
    <col min="4857" max="4859" width="14.1640625" style="181" bestFit="1" customWidth="1"/>
    <col min="4860" max="4860" width="3.33203125" style="181" customWidth="1"/>
    <col min="4861" max="4861" width="13" style="181" customWidth="1"/>
    <col min="4862" max="4862" width="11.1640625" style="181" customWidth="1"/>
    <col min="4863" max="4863" width="47.83203125" style="181" customWidth="1"/>
    <col min="4864" max="4864" width="14.1640625" style="181" bestFit="1" customWidth="1"/>
    <col min="4865" max="4865" width="10.1640625" style="181" customWidth="1"/>
    <col min="4866" max="4866" width="57.33203125" style="181" customWidth="1"/>
    <col min="4867" max="4867" width="14.1640625" style="181" customWidth="1"/>
    <col min="4868" max="4868" width="10.33203125" style="181" customWidth="1"/>
    <col min="4869" max="4869" width="50.1640625" style="181" customWidth="1"/>
    <col min="4870" max="4870" width="15" style="181" customWidth="1"/>
    <col min="4871" max="4871" width="11" style="181" customWidth="1"/>
    <col min="4872" max="4872" width="52.1640625" style="181" customWidth="1"/>
    <col min="4873" max="5108" width="9.33203125" style="181"/>
    <col min="5109" max="5109" width="48.1640625" style="181" customWidth="1"/>
    <col min="5110" max="5110" width="21.1640625" style="181" bestFit="1" customWidth="1"/>
    <col min="5111" max="5111" width="13" style="181" customWidth="1"/>
    <col min="5112" max="5112" width="14.1640625" style="181" customWidth="1"/>
    <col min="5113" max="5115" width="14.1640625" style="181" bestFit="1" customWidth="1"/>
    <col min="5116" max="5116" width="3.33203125" style="181" customWidth="1"/>
    <col min="5117" max="5117" width="13" style="181" customWidth="1"/>
    <col min="5118" max="5118" width="11.1640625" style="181" customWidth="1"/>
    <col min="5119" max="5119" width="47.83203125" style="181" customWidth="1"/>
    <col min="5120" max="5120" width="14.1640625" style="181" bestFit="1" customWidth="1"/>
    <col min="5121" max="5121" width="10.1640625" style="181" customWidth="1"/>
    <col min="5122" max="5122" width="57.33203125" style="181" customWidth="1"/>
    <col min="5123" max="5123" width="14.1640625" style="181" customWidth="1"/>
    <col min="5124" max="5124" width="10.33203125" style="181" customWidth="1"/>
    <col min="5125" max="5125" width="50.1640625" style="181" customWidth="1"/>
    <col min="5126" max="5126" width="15" style="181" customWidth="1"/>
    <col min="5127" max="5127" width="11" style="181" customWidth="1"/>
    <col min="5128" max="5128" width="52.1640625" style="181" customWidth="1"/>
    <col min="5129" max="5364" width="9.33203125" style="181"/>
    <col min="5365" max="5365" width="48.1640625" style="181" customWidth="1"/>
    <col min="5366" max="5366" width="21.1640625" style="181" bestFit="1" customWidth="1"/>
    <col min="5367" max="5367" width="13" style="181" customWidth="1"/>
    <col min="5368" max="5368" width="14.1640625" style="181" customWidth="1"/>
    <col min="5369" max="5371" width="14.1640625" style="181" bestFit="1" customWidth="1"/>
    <col min="5372" max="5372" width="3.33203125" style="181" customWidth="1"/>
    <col min="5373" max="5373" width="13" style="181" customWidth="1"/>
    <col min="5374" max="5374" width="11.1640625" style="181" customWidth="1"/>
    <col min="5375" max="5375" width="47.83203125" style="181" customWidth="1"/>
    <col min="5376" max="5376" width="14.1640625" style="181" bestFit="1" customWidth="1"/>
    <col min="5377" max="5377" width="10.1640625" style="181" customWidth="1"/>
    <col min="5378" max="5378" width="57.33203125" style="181" customWidth="1"/>
    <col min="5379" max="5379" width="14.1640625" style="181" customWidth="1"/>
    <col min="5380" max="5380" width="10.33203125" style="181" customWidth="1"/>
    <col min="5381" max="5381" width="50.1640625" style="181" customWidth="1"/>
    <col min="5382" max="5382" width="15" style="181" customWidth="1"/>
    <col min="5383" max="5383" width="11" style="181" customWidth="1"/>
    <col min="5384" max="5384" width="52.1640625" style="181" customWidth="1"/>
    <col min="5385" max="5620" width="9.33203125" style="181"/>
    <col min="5621" max="5621" width="48.1640625" style="181" customWidth="1"/>
    <col min="5622" max="5622" width="21.1640625" style="181" bestFit="1" customWidth="1"/>
    <col min="5623" max="5623" width="13" style="181" customWidth="1"/>
    <col min="5624" max="5624" width="14.1640625" style="181" customWidth="1"/>
    <col min="5625" max="5627" width="14.1640625" style="181" bestFit="1" customWidth="1"/>
    <col min="5628" max="5628" width="3.33203125" style="181" customWidth="1"/>
    <col min="5629" max="5629" width="13" style="181" customWidth="1"/>
    <col min="5630" max="5630" width="11.1640625" style="181" customWidth="1"/>
    <col min="5631" max="5631" width="47.83203125" style="181" customWidth="1"/>
    <col min="5632" max="5632" width="14.1640625" style="181" bestFit="1" customWidth="1"/>
    <col min="5633" max="5633" width="10.1640625" style="181" customWidth="1"/>
    <col min="5634" max="5634" width="57.33203125" style="181" customWidth="1"/>
    <col min="5635" max="5635" width="14.1640625" style="181" customWidth="1"/>
    <col min="5636" max="5636" width="10.33203125" style="181" customWidth="1"/>
    <col min="5637" max="5637" width="50.1640625" style="181" customWidth="1"/>
    <col min="5638" max="5638" width="15" style="181" customWidth="1"/>
    <col min="5639" max="5639" width="11" style="181" customWidth="1"/>
    <col min="5640" max="5640" width="52.1640625" style="181" customWidth="1"/>
    <col min="5641" max="5876" width="9.33203125" style="181"/>
    <col min="5877" max="5877" width="48.1640625" style="181" customWidth="1"/>
    <col min="5878" max="5878" width="21.1640625" style="181" bestFit="1" customWidth="1"/>
    <col min="5879" max="5879" width="13" style="181" customWidth="1"/>
    <col min="5880" max="5880" width="14.1640625" style="181" customWidth="1"/>
    <col min="5881" max="5883" width="14.1640625" style="181" bestFit="1" customWidth="1"/>
    <col min="5884" max="5884" width="3.33203125" style="181" customWidth="1"/>
    <col min="5885" max="5885" width="13" style="181" customWidth="1"/>
    <col min="5886" max="5886" width="11.1640625" style="181" customWidth="1"/>
    <col min="5887" max="5887" width="47.83203125" style="181" customWidth="1"/>
    <col min="5888" max="5888" width="14.1640625" style="181" bestFit="1" customWidth="1"/>
    <col min="5889" max="5889" width="10.1640625" style="181" customWidth="1"/>
    <col min="5890" max="5890" width="57.33203125" style="181" customWidth="1"/>
    <col min="5891" max="5891" width="14.1640625" style="181" customWidth="1"/>
    <col min="5892" max="5892" width="10.33203125" style="181" customWidth="1"/>
    <col min="5893" max="5893" width="50.1640625" style="181" customWidth="1"/>
    <col min="5894" max="5894" width="15" style="181" customWidth="1"/>
    <col min="5895" max="5895" width="11" style="181" customWidth="1"/>
    <col min="5896" max="5896" width="52.1640625" style="181" customWidth="1"/>
    <col min="5897" max="6132" width="9.33203125" style="181"/>
    <col min="6133" max="6133" width="48.1640625" style="181" customWidth="1"/>
    <col min="6134" max="6134" width="21.1640625" style="181" bestFit="1" customWidth="1"/>
    <col min="6135" max="6135" width="13" style="181" customWidth="1"/>
    <col min="6136" max="6136" width="14.1640625" style="181" customWidth="1"/>
    <col min="6137" max="6139" width="14.1640625" style="181" bestFit="1" customWidth="1"/>
    <col min="6140" max="6140" width="3.33203125" style="181" customWidth="1"/>
    <col min="6141" max="6141" width="13" style="181" customWidth="1"/>
    <col min="6142" max="6142" width="11.1640625" style="181" customWidth="1"/>
    <col min="6143" max="6143" width="47.83203125" style="181" customWidth="1"/>
    <col min="6144" max="6144" width="14.1640625" style="181" bestFit="1" customWidth="1"/>
    <col min="6145" max="6145" width="10.1640625" style="181" customWidth="1"/>
    <col min="6146" max="6146" width="57.33203125" style="181" customWidth="1"/>
    <col min="6147" max="6147" width="14.1640625" style="181" customWidth="1"/>
    <col min="6148" max="6148" width="10.33203125" style="181" customWidth="1"/>
    <col min="6149" max="6149" width="50.1640625" style="181" customWidth="1"/>
    <col min="6150" max="6150" width="15" style="181" customWidth="1"/>
    <col min="6151" max="6151" width="11" style="181" customWidth="1"/>
    <col min="6152" max="6152" width="52.1640625" style="181" customWidth="1"/>
    <col min="6153" max="6388" width="9.33203125" style="181"/>
    <col min="6389" max="6389" width="48.1640625" style="181" customWidth="1"/>
    <col min="6390" max="6390" width="21.1640625" style="181" bestFit="1" customWidth="1"/>
    <col min="6391" max="6391" width="13" style="181" customWidth="1"/>
    <col min="6392" max="6392" width="14.1640625" style="181" customWidth="1"/>
    <col min="6393" max="6395" width="14.1640625" style="181" bestFit="1" customWidth="1"/>
    <col min="6396" max="6396" width="3.33203125" style="181" customWidth="1"/>
    <col min="6397" max="6397" width="13" style="181" customWidth="1"/>
    <col min="6398" max="6398" width="11.1640625" style="181" customWidth="1"/>
    <col min="6399" max="6399" width="47.83203125" style="181" customWidth="1"/>
    <col min="6400" max="6400" width="14.1640625" style="181" bestFit="1" customWidth="1"/>
    <col min="6401" max="6401" width="10.1640625" style="181" customWidth="1"/>
    <col min="6402" max="6402" width="57.33203125" style="181" customWidth="1"/>
    <col min="6403" max="6403" width="14.1640625" style="181" customWidth="1"/>
    <col min="6404" max="6404" width="10.33203125" style="181" customWidth="1"/>
    <col min="6405" max="6405" width="50.1640625" style="181" customWidth="1"/>
    <col min="6406" max="6406" width="15" style="181" customWidth="1"/>
    <col min="6407" max="6407" width="11" style="181" customWidth="1"/>
    <col min="6408" max="6408" width="52.1640625" style="181" customWidth="1"/>
    <col min="6409" max="6644" width="9.33203125" style="181"/>
    <col min="6645" max="6645" width="48.1640625" style="181" customWidth="1"/>
    <col min="6646" max="6646" width="21.1640625" style="181" bestFit="1" customWidth="1"/>
    <col min="6647" max="6647" width="13" style="181" customWidth="1"/>
    <col min="6648" max="6648" width="14.1640625" style="181" customWidth="1"/>
    <col min="6649" max="6651" width="14.1640625" style="181" bestFit="1" customWidth="1"/>
    <col min="6652" max="6652" width="3.33203125" style="181" customWidth="1"/>
    <col min="6653" max="6653" width="13" style="181" customWidth="1"/>
    <col min="6654" max="6654" width="11.1640625" style="181" customWidth="1"/>
    <col min="6655" max="6655" width="47.83203125" style="181" customWidth="1"/>
    <col min="6656" max="6656" width="14.1640625" style="181" bestFit="1" customWidth="1"/>
    <col min="6657" max="6657" width="10.1640625" style="181" customWidth="1"/>
    <col min="6658" max="6658" width="57.33203125" style="181" customWidth="1"/>
    <col min="6659" max="6659" width="14.1640625" style="181" customWidth="1"/>
    <col min="6660" max="6660" width="10.33203125" style="181" customWidth="1"/>
    <col min="6661" max="6661" width="50.1640625" style="181" customWidth="1"/>
    <col min="6662" max="6662" width="15" style="181" customWidth="1"/>
    <col min="6663" max="6663" width="11" style="181" customWidth="1"/>
    <col min="6664" max="6664" width="52.1640625" style="181" customWidth="1"/>
    <col min="6665" max="6900" width="9.33203125" style="181"/>
    <col min="6901" max="6901" width="48.1640625" style="181" customWidth="1"/>
    <col min="6902" max="6902" width="21.1640625" style="181" bestFit="1" customWidth="1"/>
    <col min="6903" max="6903" width="13" style="181" customWidth="1"/>
    <col min="6904" max="6904" width="14.1640625" style="181" customWidth="1"/>
    <col min="6905" max="6907" width="14.1640625" style="181" bestFit="1" customWidth="1"/>
    <col min="6908" max="6908" width="3.33203125" style="181" customWidth="1"/>
    <col min="6909" max="6909" width="13" style="181" customWidth="1"/>
    <col min="6910" max="6910" width="11.1640625" style="181" customWidth="1"/>
    <col min="6911" max="6911" width="47.83203125" style="181" customWidth="1"/>
    <col min="6912" max="6912" width="14.1640625" style="181" bestFit="1" customWidth="1"/>
    <col min="6913" max="6913" width="10.1640625" style="181" customWidth="1"/>
    <col min="6914" max="6914" width="57.33203125" style="181" customWidth="1"/>
    <col min="6915" max="6915" width="14.1640625" style="181" customWidth="1"/>
    <col min="6916" max="6916" width="10.33203125" style="181" customWidth="1"/>
    <col min="6917" max="6917" width="50.1640625" style="181" customWidth="1"/>
    <col min="6918" max="6918" width="15" style="181" customWidth="1"/>
    <col min="6919" max="6919" width="11" style="181" customWidth="1"/>
    <col min="6920" max="6920" width="52.1640625" style="181" customWidth="1"/>
    <col min="6921" max="7156" width="9.33203125" style="181"/>
    <col min="7157" max="7157" width="48.1640625" style="181" customWidth="1"/>
    <col min="7158" max="7158" width="21.1640625" style="181" bestFit="1" customWidth="1"/>
    <col min="7159" max="7159" width="13" style="181" customWidth="1"/>
    <col min="7160" max="7160" width="14.1640625" style="181" customWidth="1"/>
    <col min="7161" max="7163" width="14.1640625" style="181" bestFit="1" customWidth="1"/>
    <col min="7164" max="7164" width="3.33203125" style="181" customWidth="1"/>
    <col min="7165" max="7165" width="13" style="181" customWidth="1"/>
    <col min="7166" max="7166" width="11.1640625" style="181" customWidth="1"/>
    <col min="7167" max="7167" width="47.83203125" style="181" customWidth="1"/>
    <col min="7168" max="7168" width="14.1640625" style="181" bestFit="1" customWidth="1"/>
    <col min="7169" max="7169" width="10.1640625" style="181" customWidth="1"/>
    <col min="7170" max="7170" width="57.33203125" style="181" customWidth="1"/>
    <col min="7171" max="7171" width="14.1640625" style="181" customWidth="1"/>
    <col min="7172" max="7172" width="10.33203125" style="181" customWidth="1"/>
    <col min="7173" max="7173" width="50.1640625" style="181" customWidth="1"/>
    <col min="7174" max="7174" width="15" style="181" customWidth="1"/>
    <col min="7175" max="7175" width="11" style="181" customWidth="1"/>
    <col min="7176" max="7176" width="52.1640625" style="181" customWidth="1"/>
    <col min="7177" max="7412" width="9.33203125" style="181"/>
    <col min="7413" max="7413" width="48.1640625" style="181" customWidth="1"/>
    <col min="7414" max="7414" width="21.1640625" style="181" bestFit="1" customWidth="1"/>
    <col min="7415" max="7415" width="13" style="181" customWidth="1"/>
    <col min="7416" max="7416" width="14.1640625" style="181" customWidth="1"/>
    <col min="7417" max="7419" width="14.1640625" style="181" bestFit="1" customWidth="1"/>
    <col min="7420" max="7420" width="3.33203125" style="181" customWidth="1"/>
    <col min="7421" max="7421" width="13" style="181" customWidth="1"/>
    <col min="7422" max="7422" width="11.1640625" style="181" customWidth="1"/>
    <col min="7423" max="7423" width="47.83203125" style="181" customWidth="1"/>
    <col min="7424" max="7424" width="14.1640625" style="181" bestFit="1" customWidth="1"/>
    <col min="7425" max="7425" width="10.1640625" style="181" customWidth="1"/>
    <col min="7426" max="7426" width="57.33203125" style="181" customWidth="1"/>
    <col min="7427" max="7427" width="14.1640625" style="181" customWidth="1"/>
    <col min="7428" max="7428" width="10.33203125" style="181" customWidth="1"/>
    <col min="7429" max="7429" width="50.1640625" style="181" customWidth="1"/>
    <col min="7430" max="7430" width="15" style="181" customWidth="1"/>
    <col min="7431" max="7431" width="11" style="181" customWidth="1"/>
    <col min="7432" max="7432" width="52.1640625" style="181" customWidth="1"/>
    <col min="7433" max="7668" width="9.33203125" style="181"/>
    <col min="7669" max="7669" width="48.1640625" style="181" customWidth="1"/>
    <col min="7670" max="7670" width="21.1640625" style="181" bestFit="1" customWidth="1"/>
    <col min="7671" max="7671" width="13" style="181" customWidth="1"/>
    <col min="7672" max="7672" width="14.1640625" style="181" customWidth="1"/>
    <col min="7673" max="7675" width="14.1640625" style="181" bestFit="1" customWidth="1"/>
    <col min="7676" max="7676" width="3.33203125" style="181" customWidth="1"/>
    <col min="7677" max="7677" width="13" style="181" customWidth="1"/>
    <col min="7678" max="7678" width="11.1640625" style="181" customWidth="1"/>
    <col min="7679" max="7679" width="47.83203125" style="181" customWidth="1"/>
    <col min="7680" max="7680" width="14.1640625" style="181" bestFit="1" customWidth="1"/>
    <col min="7681" max="7681" width="10.1640625" style="181" customWidth="1"/>
    <col min="7682" max="7682" width="57.33203125" style="181" customWidth="1"/>
    <col min="7683" max="7683" width="14.1640625" style="181" customWidth="1"/>
    <col min="7684" max="7684" width="10.33203125" style="181" customWidth="1"/>
    <col min="7685" max="7685" width="50.1640625" style="181" customWidth="1"/>
    <col min="7686" max="7686" width="15" style="181" customWidth="1"/>
    <col min="7687" max="7687" width="11" style="181" customWidth="1"/>
    <col min="7688" max="7688" width="52.1640625" style="181" customWidth="1"/>
    <col min="7689" max="7924" width="9.33203125" style="181"/>
    <col min="7925" max="7925" width="48.1640625" style="181" customWidth="1"/>
    <col min="7926" max="7926" width="21.1640625" style="181" bestFit="1" customWidth="1"/>
    <col min="7927" max="7927" width="13" style="181" customWidth="1"/>
    <col min="7928" max="7928" width="14.1640625" style="181" customWidth="1"/>
    <col min="7929" max="7931" width="14.1640625" style="181" bestFit="1" customWidth="1"/>
    <col min="7932" max="7932" width="3.33203125" style="181" customWidth="1"/>
    <col min="7933" max="7933" width="13" style="181" customWidth="1"/>
    <col min="7934" max="7934" width="11.1640625" style="181" customWidth="1"/>
    <col min="7935" max="7935" width="47.83203125" style="181" customWidth="1"/>
    <col min="7936" max="7936" width="14.1640625" style="181" bestFit="1" customWidth="1"/>
    <col min="7937" max="7937" width="10.1640625" style="181" customWidth="1"/>
    <col min="7938" max="7938" width="57.33203125" style="181" customWidth="1"/>
    <col min="7939" max="7939" width="14.1640625" style="181" customWidth="1"/>
    <col min="7940" max="7940" width="10.33203125" style="181" customWidth="1"/>
    <col min="7941" max="7941" width="50.1640625" style="181" customWidth="1"/>
    <col min="7942" max="7942" width="15" style="181" customWidth="1"/>
    <col min="7943" max="7943" width="11" style="181" customWidth="1"/>
    <col min="7944" max="7944" width="52.1640625" style="181" customWidth="1"/>
    <col min="7945" max="8180" width="9.33203125" style="181"/>
    <col min="8181" max="8181" width="48.1640625" style="181" customWidth="1"/>
    <col min="8182" max="8182" width="21.1640625" style="181" bestFit="1" customWidth="1"/>
    <col min="8183" max="8183" width="13" style="181" customWidth="1"/>
    <col min="8184" max="8184" width="14.1640625" style="181" customWidth="1"/>
    <col min="8185" max="8187" width="14.1640625" style="181" bestFit="1" customWidth="1"/>
    <col min="8188" max="8188" width="3.33203125" style="181" customWidth="1"/>
    <col min="8189" max="8189" width="13" style="181" customWidth="1"/>
    <col min="8190" max="8190" width="11.1640625" style="181" customWidth="1"/>
    <col min="8191" max="8191" width="47.83203125" style="181" customWidth="1"/>
    <col min="8192" max="8192" width="14.1640625" style="181" bestFit="1" customWidth="1"/>
    <col min="8193" max="8193" width="10.1640625" style="181" customWidth="1"/>
    <col min="8194" max="8194" width="57.33203125" style="181" customWidth="1"/>
    <col min="8195" max="8195" width="14.1640625" style="181" customWidth="1"/>
    <col min="8196" max="8196" width="10.33203125" style="181" customWidth="1"/>
    <col min="8197" max="8197" width="50.1640625" style="181" customWidth="1"/>
    <col min="8198" max="8198" width="15" style="181" customWidth="1"/>
    <col min="8199" max="8199" width="11" style="181" customWidth="1"/>
    <col min="8200" max="8200" width="52.1640625" style="181" customWidth="1"/>
    <col min="8201" max="8436" width="9.33203125" style="181"/>
    <col min="8437" max="8437" width="48.1640625" style="181" customWidth="1"/>
    <col min="8438" max="8438" width="21.1640625" style="181" bestFit="1" customWidth="1"/>
    <col min="8439" max="8439" width="13" style="181" customWidth="1"/>
    <col min="8440" max="8440" width="14.1640625" style="181" customWidth="1"/>
    <col min="8441" max="8443" width="14.1640625" style="181" bestFit="1" customWidth="1"/>
    <col min="8444" max="8444" width="3.33203125" style="181" customWidth="1"/>
    <col min="8445" max="8445" width="13" style="181" customWidth="1"/>
    <col min="8446" max="8446" width="11.1640625" style="181" customWidth="1"/>
    <col min="8447" max="8447" width="47.83203125" style="181" customWidth="1"/>
    <col min="8448" max="8448" width="14.1640625" style="181" bestFit="1" customWidth="1"/>
    <col min="8449" max="8449" width="10.1640625" style="181" customWidth="1"/>
    <col min="8450" max="8450" width="57.33203125" style="181" customWidth="1"/>
    <col min="8451" max="8451" width="14.1640625" style="181" customWidth="1"/>
    <col min="8452" max="8452" width="10.33203125" style="181" customWidth="1"/>
    <col min="8453" max="8453" width="50.1640625" style="181" customWidth="1"/>
    <col min="8454" max="8454" width="15" style="181" customWidth="1"/>
    <col min="8455" max="8455" width="11" style="181" customWidth="1"/>
    <col min="8456" max="8456" width="52.1640625" style="181" customWidth="1"/>
    <col min="8457" max="8692" width="9.33203125" style="181"/>
    <col min="8693" max="8693" width="48.1640625" style="181" customWidth="1"/>
    <col min="8694" max="8694" width="21.1640625" style="181" bestFit="1" customWidth="1"/>
    <col min="8695" max="8695" width="13" style="181" customWidth="1"/>
    <col min="8696" max="8696" width="14.1640625" style="181" customWidth="1"/>
    <col min="8697" max="8699" width="14.1640625" style="181" bestFit="1" customWidth="1"/>
    <col min="8700" max="8700" width="3.33203125" style="181" customWidth="1"/>
    <col min="8701" max="8701" width="13" style="181" customWidth="1"/>
    <col min="8702" max="8702" width="11.1640625" style="181" customWidth="1"/>
    <col min="8703" max="8703" width="47.83203125" style="181" customWidth="1"/>
    <col min="8704" max="8704" width="14.1640625" style="181" bestFit="1" customWidth="1"/>
    <col min="8705" max="8705" width="10.1640625" style="181" customWidth="1"/>
    <col min="8706" max="8706" width="57.33203125" style="181" customWidth="1"/>
    <col min="8707" max="8707" width="14.1640625" style="181" customWidth="1"/>
    <col min="8708" max="8708" width="10.33203125" style="181" customWidth="1"/>
    <col min="8709" max="8709" width="50.1640625" style="181" customWidth="1"/>
    <col min="8710" max="8710" width="15" style="181" customWidth="1"/>
    <col min="8711" max="8711" width="11" style="181" customWidth="1"/>
    <col min="8712" max="8712" width="52.1640625" style="181" customWidth="1"/>
    <col min="8713" max="8948" width="9.33203125" style="181"/>
    <col min="8949" max="8949" width="48.1640625" style="181" customWidth="1"/>
    <col min="8950" max="8950" width="21.1640625" style="181" bestFit="1" customWidth="1"/>
    <col min="8951" max="8951" width="13" style="181" customWidth="1"/>
    <col min="8952" max="8952" width="14.1640625" style="181" customWidth="1"/>
    <col min="8953" max="8955" width="14.1640625" style="181" bestFit="1" customWidth="1"/>
    <col min="8956" max="8956" width="3.33203125" style="181" customWidth="1"/>
    <col min="8957" max="8957" width="13" style="181" customWidth="1"/>
    <col min="8958" max="8958" width="11.1640625" style="181" customWidth="1"/>
    <col min="8959" max="8959" width="47.83203125" style="181" customWidth="1"/>
    <col min="8960" max="8960" width="14.1640625" style="181" bestFit="1" customWidth="1"/>
    <col min="8961" max="8961" width="10.1640625" style="181" customWidth="1"/>
    <col min="8962" max="8962" width="57.33203125" style="181" customWidth="1"/>
    <col min="8963" max="8963" width="14.1640625" style="181" customWidth="1"/>
    <col min="8964" max="8964" width="10.33203125" style="181" customWidth="1"/>
    <col min="8965" max="8965" width="50.1640625" style="181" customWidth="1"/>
    <col min="8966" max="8966" width="15" style="181" customWidth="1"/>
    <col min="8967" max="8967" width="11" style="181" customWidth="1"/>
    <col min="8968" max="8968" width="52.1640625" style="181" customWidth="1"/>
    <col min="8969" max="9204" width="9.33203125" style="181"/>
    <col min="9205" max="9205" width="48.1640625" style="181" customWidth="1"/>
    <col min="9206" max="9206" width="21.1640625" style="181" bestFit="1" customWidth="1"/>
    <col min="9207" max="9207" width="13" style="181" customWidth="1"/>
    <col min="9208" max="9208" width="14.1640625" style="181" customWidth="1"/>
    <col min="9209" max="9211" width="14.1640625" style="181" bestFit="1" customWidth="1"/>
    <col min="9212" max="9212" width="3.33203125" style="181" customWidth="1"/>
    <col min="9213" max="9213" width="13" style="181" customWidth="1"/>
    <col min="9214" max="9214" width="11.1640625" style="181" customWidth="1"/>
    <col min="9215" max="9215" width="47.83203125" style="181" customWidth="1"/>
    <col min="9216" max="9216" width="14.1640625" style="181" bestFit="1" customWidth="1"/>
    <col min="9217" max="9217" width="10.1640625" style="181" customWidth="1"/>
    <col min="9218" max="9218" width="57.33203125" style="181" customWidth="1"/>
    <col min="9219" max="9219" width="14.1640625" style="181" customWidth="1"/>
    <col min="9220" max="9220" width="10.33203125" style="181" customWidth="1"/>
    <col min="9221" max="9221" width="50.1640625" style="181" customWidth="1"/>
    <col min="9222" max="9222" width="15" style="181" customWidth="1"/>
    <col min="9223" max="9223" width="11" style="181" customWidth="1"/>
    <col min="9224" max="9224" width="52.1640625" style="181" customWidth="1"/>
    <col min="9225" max="9460" width="9.33203125" style="181"/>
    <col min="9461" max="9461" width="48.1640625" style="181" customWidth="1"/>
    <col min="9462" max="9462" width="21.1640625" style="181" bestFit="1" customWidth="1"/>
    <col min="9463" max="9463" width="13" style="181" customWidth="1"/>
    <col min="9464" max="9464" width="14.1640625" style="181" customWidth="1"/>
    <col min="9465" max="9467" width="14.1640625" style="181" bestFit="1" customWidth="1"/>
    <col min="9468" max="9468" width="3.33203125" style="181" customWidth="1"/>
    <col min="9469" max="9469" width="13" style="181" customWidth="1"/>
    <col min="9470" max="9470" width="11.1640625" style="181" customWidth="1"/>
    <col min="9471" max="9471" width="47.83203125" style="181" customWidth="1"/>
    <col min="9472" max="9472" width="14.1640625" style="181" bestFit="1" customWidth="1"/>
    <col min="9473" max="9473" width="10.1640625" style="181" customWidth="1"/>
    <col min="9474" max="9474" width="57.33203125" style="181" customWidth="1"/>
    <col min="9475" max="9475" width="14.1640625" style="181" customWidth="1"/>
    <col min="9476" max="9476" width="10.33203125" style="181" customWidth="1"/>
    <col min="9477" max="9477" width="50.1640625" style="181" customWidth="1"/>
    <col min="9478" max="9478" width="15" style="181" customWidth="1"/>
    <col min="9479" max="9479" width="11" style="181" customWidth="1"/>
    <col min="9480" max="9480" width="52.1640625" style="181" customWidth="1"/>
    <col min="9481" max="9716" width="9.33203125" style="181"/>
    <col min="9717" max="9717" width="48.1640625" style="181" customWidth="1"/>
    <col min="9718" max="9718" width="21.1640625" style="181" bestFit="1" customWidth="1"/>
    <col min="9719" max="9719" width="13" style="181" customWidth="1"/>
    <col min="9720" max="9720" width="14.1640625" style="181" customWidth="1"/>
    <col min="9721" max="9723" width="14.1640625" style="181" bestFit="1" customWidth="1"/>
    <col min="9724" max="9724" width="3.33203125" style="181" customWidth="1"/>
    <col min="9725" max="9725" width="13" style="181" customWidth="1"/>
    <col min="9726" max="9726" width="11.1640625" style="181" customWidth="1"/>
    <col min="9727" max="9727" width="47.83203125" style="181" customWidth="1"/>
    <col min="9728" max="9728" width="14.1640625" style="181" bestFit="1" customWidth="1"/>
    <col min="9729" max="9729" width="10.1640625" style="181" customWidth="1"/>
    <col min="9730" max="9730" width="57.33203125" style="181" customWidth="1"/>
    <col min="9731" max="9731" width="14.1640625" style="181" customWidth="1"/>
    <col min="9732" max="9732" width="10.33203125" style="181" customWidth="1"/>
    <col min="9733" max="9733" width="50.1640625" style="181" customWidth="1"/>
    <col min="9734" max="9734" width="15" style="181" customWidth="1"/>
    <col min="9735" max="9735" width="11" style="181" customWidth="1"/>
    <col min="9736" max="9736" width="52.1640625" style="181" customWidth="1"/>
    <col min="9737" max="9972" width="9.33203125" style="181"/>
    <col min="9973" max="9973" width="48.1640625" style="181" customWidth="1"/>
    <col min="9974" max="9974" width="21.1640625" style="181" bestFit="1" customWidth="1"/>
    <col min="9975" max="9975" width="13" style="181" customWidth="1"/>
    <col min="9976" max="9976" width="14.1640625" style="181" customWidth="1"/>
    <col min="9977" max="9979" width="14.1640625" style="181" bestFit="1" customWidth="1"/>
    <col min="9980" max="9980" width="3.33203125" style="181" customWidth="1"/>
    <col min="9981" max="9981" width="13" style="181" customWidth="1"/>
    <col min="9982" max="9982" width="11.1640625" style="181" customWidth="1"/>
    <col min="9983" max="9983" width="47.83203125" style="181" customWidth="1"/>
    <col min="9984" max="9984" width="14.1640625" style="181" bestFit="1" customWidth="1"/>
    <col min="9985" max="9985" width="10.1640625" style="181" customWidth="1"/>
    <col min="9986" max="9986" width="57.33203125" style="181" customWidth="1"/>
    <col min="9987" max="9987" width="14.1640625" style="181" customWidth="1"/>
    <col min="9988" max="9988" width="10.33203125" style="181" customWidth="1"/>
    <col min="9989" max="9989" width="50.1640625" style="181" customWidth="1"/>
    <col min="9990" max="9990" width="15" style="181" customWidth="1"/>
    <col min="9991" max="9991" width="11" style="181" customWidth="1"/>
    <col min="9992" max="9992" width="52.1640625" style="181" customWidth="1"/>
    <col min="9993" max="10228" width="9.33203125" style="181"/>
    <col min="10229" max="10229" width="48.1640625" style="181" customWidth="1"/>
    <col min="10230" max="10230" width="21.1640625" style="181" bestFit="1" customWidth="1"/>
    <col min="10231" max="10231" width="13" style="181" customWidth="1"/>
    <col min="10232" max="10232" width="14.1640625" style="181" customWidth="1"/>
    <col min="10233" max="10235" width="14.1640625" style="181" bestFit="1" customWidth="1"/>
    <col min="10236" max="10236" width="3.33203125" style="181" customWidth="1"/>
    <col min="10237" max="10237" width="13" style="181" customWidth="1"/>
    <col min="10238" max="10238" width="11.1640625" style="181" customWidth="1"/>
    <col min="10239" max="10239" width="47.83203125" style="181" customWidth="1"/>
    <col min="10240" max="10240" width="14.1640625" style="181" bestFit="1" customWidth="1"/>
    <col min="10241" max="10241" width="10.1640625" style="181" customWidth="1"/>
    <col min="10242" max="10242" width="57.33203125" style="181" customWidth="1"/>
    <col min="10243" max="10243" width="14.1640625" style="181" customWidth="1"/>
    <col min="10244" max="10244" width="10.33203125" style="181" customWidth="1"/>
    <col min="10245" max="10245" width="50.1640625" style="181" customWidth="1"/>
    <col min="10246" max="10246" width="15" style="181" customWidth="1"/>
    <col min="10247" max="10247" width="11" style="181" customWidth="1"/>
    <col min="10248" max="10248" width="52.1640625" style="181" customWidth="1"/>
    <col min="10249" max="10484" width="9.33203125" style="181"/>
    <col min="10485" max="10485" width="48.1640625" style="181" customWidth="1"/>
    <col min="10486" max="10486" width="21.1640625" style="181" bestFit="1" customWidth="1"/>
    <col min="10487" max="10487" width="13" style="181" customWidth="1"/>
    <col min="10488" max="10488" width="14.1640625" style="181" customWidth="1"/>
    <col min="10489" max="10491" width="14.1640625" style="181" bestFit="1" customWidth="1"/>
    <col min="10492" max="10492" width="3.33203125" style="181" customWidth="1"/>
    <col min="10493" max="10493" width="13" style="181" customWidth="1"/>
    <col min="10494" max="10494" width="11.1640625" style="181" customWidth="1"/>
    <col min="10495" max="10495" width="47.83203125" style="181" customWidth="1"/>
    <col min="10496" max="10496" width="14.1640625" style="181" bestFit="1" customWidth="1"/>
    <col min="10497" max="10497" width="10.1640625" style="181" customWidth="1"/>
    <col min="10498" max="10498" width="57.33203125" style="181" customWidth="1"/>
    <col min="10499" max="10499" width="14.1640625" style="181" customWidth="1"/>
    <col min="10500" max="10500" width="10.33203125" style="181" customWidth="1"/>
    <col min="10501" max="10501" width="50.1640625" style="181" customWidth="1"/>
    <col min="10502" max="10502" width="15" style="181" customWidth="1"/>
    <col min="10503" max="10503" width="11" style="181" customWidth="1"/>
    <col min="10504" max="10504" width="52.1640625" style="181" customWidth="1"/>
    <col min="10505" max="10740" width="9.33203125" style="181"/>
    <col min="10741" max="10741" width="48.1640625" style="181" customWidth="1"/>
    <col min="10742" max="10742" width="21.1640625" style="181" bestFit="1" customWidth="1"/>
    <col min="10743" max="10743" width="13" style="181" customWidth="1"/>
    <col min="10744" max="10744" width="14.1640625" style="181" customWidth="1"/>
    <col min="10745" max="10747" width="14.1640625" style="181" bestFit="1" customWidth="1"/>
    <col min="10748" max="10748" width="3.33203125" style="181" customWidth="1"/>
    <col min="10749" max="10749" width="13" style="181" customWidth="1"/>
    <col min="10750" max="10750" width="11.1640625" style="181" customWidth="1"/>
    <col min="10751" max="10751" width="47.83203125" style="181" customWidth="1"/>
    <col min="10752" max="10752" width="14.1640625" style="181" bestFit="1" customWidth="1"/>
    <col min="10753" max="10753" width="10.1640625" style="181" customWidth="1"/>
    <col min="10754" max="10754" width="57.33203125" style="181" customWidth="1"/>
    <col min="10755" max="10755" width="14.1640625" style="181" customWidth="1"/>
    <col min="10756" max="10756" width="10.33203125" style="181" customWidth="1"/>
    <col min="10757" max="10757" width="50.1640625" style="181" customWidth="1"/>
    <col min="10758" max="10758" width="15" style="181" customWidth="1"/>
    <col min="10759" max="10759" width="11" style="181" customWidth="1"/>
    <col min="10760" max="10760" width="52.1640625" style="181" customWidth="1"/>
    <col min="10761" max="10996" width="9.33203125" style="181"/>
    <col min="10997" max="10997" width="48.1640625" style="181" customWidth="1"/>
    <col min="10998" max="10998" width="21.1640625" style="181" bestFit="1" customWidth="1"/>
    <col min="10999" max="10999" width="13" style="181" customWidth="1"/>
    <col min="11000" max="11000" width="14.1640625" style="181" customWidth="1"/>
    <col min="11001" max="11003" width="14.1640625" style="181" bestFit="1" customWidth="1"/>
    <col min="11004" max="11004" width="3.33203125" style="181" customWidth="1"/>
    <col min="11005" max="11005" width="13" style="181" customWidth="1"/>
    <col min="11006" max="11006" width="11.1640625" style="181" customWidth="1"/>
    <col min="11007" max="11007" width="47.83203125" style="181" customWidth="1"/>
    <col min="11008" max="11008" width="14.1640625" style="181" bestFit="1" customWidth="1"/>
    <col min="11009" max="11009" width="10.1640625" style="181" customWidth="1"/>
    <col min="11010" max="11010" width="57.33203125" style="181" customWidth="1"/>
    <col min="11011" max="11011" width="14.1640625" style="181" customWidth="1"/>
    <col min="11012" max="11012" width="10.33203125" style="181" customWidth="1"/>
    <col min="11013" max="11013" width="50.1640625" style="181" customWidth="1"/>
    <col min="11014" max="11014" width="15" style="181" customWidth="1"/>
    <col min="11015" max="11015" width="11" style="181" customWidth="1"/>
    <col min="11016" max="11016" width="52.1640625" style="181" customWidth="1"/>
    <col min="11017" max="11252" width="9.33203125" style="181"/>
    <col min="11253" max="11253" width="48.1640625" style="181" customWidth="1"/>
    <col min="11254" max="11254" width="21.1640625" style="181" bestFit="1" customWidth="1"/>
    <col min="11255" max="11255" width="13" style="181" customWidth="1"/>
    <col min="11256" max="11256" width="14.1640625" style="181" customWidth="1"/>
    <col min="11257" max="11259" width="14.1640625" style="181" bestFit="1" customWidth="1"/>
    <col min="11260" max="11260" width="3.33203125" style="181" customWidth="1"/>
    <col min="11261" max="11261" width="13" style="181" customWidth="1"/>
    <col min="11262" max="11262" width="11.1640625" style="181" customWidth="1"/>
    <col min="11263" max="11263" width="47.83203125" style="181" customWidth="1"/>
    <col min="11264" max="11264" width="14.1640625" style="181" bestFit="1" customWidth="1"/>
    <col min="11265" max="11265" width="10.1640625" style="181" customWidth="1"/>
    <col min="11266" max="11266" width="57.33203125" style="181" customWidth="1"/>
    <col min="11267" max="11267" width="14.1640625" style="181" customWidth="1"/>
    <col min="11268" max="11268" width="10.33203125" style="181" customWidth="1"/>
    <col min="11269" max="11269" width="50.1640625" style="181" customWidth="1"/>
    <col min="11270" max="11270" width="15" style="181" customWidth="1"/>
    <col min="11271" max="11271" width="11" style="181" customWidth="1"/>
    <col min="11272" max="11272" width="52.1640625" style="181" customWidth="1"/>
    <col min="11273" max="11508" width="9.33203125" style="181"/>
    <col min="11509" max="11509" width="48.1640625" style="181" customWidth="1"/>
    <col min="11510" max="11510" width="21.1640625" style="181" bestFit="1" customWidth="1"/>
    <col min="11511" max="11511" width="13" style="181" customWidth="1"/>
    <col min="11512" max="11512" width="14.1640625" style="181" customWidth="1"/>
    <col min="11513" max="11515" width="14.1640625" style="181" bestFit="1" customWidth="1"/>
    <col min="11516" max="11516" width="3.33203125" style="181" customWidth="1"/>
    <col min="11517" max="11517" width="13" style="181" customWidth="1"/>
    <col min="11518" max="11518" width="11.1640625" style="181" customWidth="1"/>
    <col min="11519" max="11519" width="47.83203125" style="181" customWidth="1"/>
    <col min="11520" max="11520" width="14.1640625" style="181" bestFit="1" customWidth="1"/>
    <col min="11521" max="11521" width="10.1640625" style="181" customWidth="1"/>
    <col min="11522" max="11522" width="57.33203125" style="181" customWidth="1"/>
    <col min="11523" max="11523" width="14.1640625" style="181" customWidth="1"/>
    <col min="11524" max="11524" width="10.33203125" style="181" customWidth="1"/>
    <col min="11525" max="11525" width="50.1640625" style="181" customWidth="1"/>
    <col min="11526" max="11526" width="15" style="181" customWidth="1"/>
    <col min="11527" max="11527" width="11" style="181" customWidth="1"/>
    <col min="11528" max="11528" width="52.1640625" style="181" customWidth="1"/>
    <col min="11529" max="11764" width="9.33203125" style="181"/>
    <col min="11765" max="11765" width="48.1640625" style="181" customWidth="1"/>
    <col min="11766" max="11766" width="21.1640625" style="181" bestFit="1" customWidth="1"/>
    <col min="11767" max="11767" width="13" style="181" customWidth="1"/>
    <col min="11768" max="11768" width="14.1640625" style="181" customWidth="1"/>
    <col min="11769" max="11771" width="14.1640625" style="181" bestFit="1" customWidth="1"/>
    <col min="11772" max="11772" width="3.33203125" style="181" customWidth="1"/>
    <col min="11773" max="11773" width="13" style="181" customWidth="1"/>
    <col min="11774" max="11774" width="11.1640625" style="181" customWidth="1"/>
    <col min="11775" max="11775" width="47.83203125" style="181" customWidth="1"/>
    <col min="11776" max="11776" width="14.1640625" style="181" bestFit="1" customWidth="1"/>
    <col min="11777" max="11777" width="10.1640625" style="181" customWidth="1"/>
    <col min="11778" max="11778" width="57.33203125" style="181" customWidth="1"/>
    <col min="11779" max="11779" width="14.1640625" style="181" customWidth="1"/>
    <col min="11780" max="11780" width="10.33203125" style="181" customWidth="1"/>
    <col min="11781" max="11781" width="50.1640625" style="181" customWidth="1"/>
    <col min="11782" max="11782" width="15" style="181" customWidth="1"/>
    <col min="11783" max="11783" width="11" style="181" customWidth="1"/>
    <col min="11784" max="11784" width="52.1640625" style="181" customWidth="1"/>
    <col min="11785" max="12020" width="9.33203125" style="181"/>
    <col min="12021" max="12021" width="48.1640625" style="181" customWidth="1"/>
    <col min="12022" max="12022" width="21.1640625" style="181" bestFit="1" customWidth="1"/>
    <col min="12023" max="12023" width="13" style="181" customWidth="1"/>
    <col min="12024" max="12024" width="14.1640625" style="181" customWidth="1"/>
    <col min="12025" max="12027" width="14.1640625" style="181" bestFit="1" customWidth="1"/>
    <col min="12028" max="12028" width="3.33203125" style="181" customWidth="1"/>
    <col min="12029" max="12029" width="13" style="181" customWidth="1"/>
    <col min="12030" max="12030" width="11.1640625" style="181" customWidth="1"/>
    <col min="12031" max="12031" width="47.83203125" style="181" customWidth="1"/>
    <col min="12032" max="12032" width="14.1640625" style="181" bestFit="1" customWidth="1"/>
    <col min="12033" max="12033" width="10.1640625" style="181" customWidth="1"/>
    <col min="12034" max="12034" width="57.33203125" style="181" customWidth="1"/>
    <col min="12035" max="12035" width="14.1640625" style="181" customWidth="1"/>
    <col min="12036" max="12036" width="10.33203125" style="181" customWidth="1"/>
    <col min="12037" max="12037" width="50.1640625" style="181" customWidth="1"/>
    <col min="12038" max="12038" width="15" style="181" customWidth="1"/>
    <col min="12039" max="12039" width="11" style="181" customWidth="1"/>
    <col min="12040" max="12040" width="52.1640625" style="181" customWidth="1"/>
    <col min="12041" max="12276" width="9.33203125" style="181"/>
    <col min="12277" max="12277" width="48.1640625" style="181" customWidth="1"/>
    <col min="12278" max="12278" width="21.1640625" style="181" bestFit="1" customWidth="1"/>
    <col min="12279" max="12279" width="13" style="181" customWidth="1"/>
    <col min="12280" max="12280" width="14.1640625" style="181" customWidth="1"/>
    <col min="12281" max="12283" width="14.1640625" style="181" bestFit="1" customWidth="1"/>
    <col min="12284" max="12284" width="3.33203125" style="181" customWidth="1"/>
    <col min="12285" max="12285" width="13" style="181" customWidth="1"/>
    <col min="12286" max="12286" width="11.1640625" style="181" customWidth="1"/>
    <col min="12287" max="12287" width="47.83203125" style="181" customWidth="1"/>
    <col min="12288" max="12288" width="14.1640625" style="181" bestFit="1" customWidth="1"/>
    <col min="12289" max="12289" width="10.1640625" style="181" customWidth="1"/>
    <col min="12290" max="12290" width="57.33203125" style="181" customWidth="1"/>
    <col min="12291" max="12291" width="14.1640625" style="181" customWidth="1"/>
    <col min="12292" max="12292" width="10.33203125" style="181" customWidth="1"/>
    <col min="12293" max="12293" width="50.1640625" style="181" customWidth="1"/>
    <col min="12294" max="12294" width="15" style="181" customWidth="1"/>
    <col min="12295" max="12295" width="11" style="181" customWidth="1"/>
    <col min="12296" max="12296" width="52.1640625" style="181" customWidth="1"/>
    <col min="12297" max="12532" width="9.33203125" style="181"/>
    <col min="12533" max="12533" width="48.1640625" style="181" customWidth="1"/>
    <col min="12534" max="12534" width="21.1640625" style="181" bestFit="1" customWidth="1"/>
    <col min="12535" max="12535" width="13" style="181" customWidth="1"/>
    <col min="12536" max="12536" width="14.1640625" style="181" customWidth="1"/>
    <col min="12537" max="12539" width="14.1640625" style="181" bestFit="1" customWidth="1"/>
    <col min="12540" max="12540" width="3.33203125" style="181" customWidth="1"/>
    <col min="12541" max="12541" width="13" style="181" customWidth="1"/>
    <col min="12542" max="12542" width="11.1640625" style="181" customWidth="1"/>
    <col min="12543" max="12543" width="47.83203125" style="181" customWidth="1"/>
    <col min="12544" max="12544" width="14.1640625" style="181" bestFit="1" customWidth="1"/>
    <col min="12545" max="12545" width="10.1640625" style="181" customWidth="1"/>
    <col min="12546" max="12546" width="57.33203125" style="181" customWidth="1"/>
    <col min="12547" max="12547" width="14.1640625" style="181" customWidth="1"/>
    <col min="12548" max="12548" width="10.33203125" style="181" customWidth="1"/>
    <col min="12549" max="12549" width="50.1640625" style="181" customWidth="1"/>
    <col min="12550" max="12550" width="15" style="181" customWidth="1"/>
    <col min="12551" max="12551" width="11" style="181" customWidth="1"/>
    <col min="12552" max="12552" width="52.1640625" style="181" customWidth="1"/>
    <col min="12553" max="12788" width="9.33203125" style="181"/>
    <col min="12789" max="12789" width="48.1640625" style="181" customWidth="1"/>
    <col min="12790" max="12790" width="21.1640625" style="181" bestFit="1" customWidth="1"/>
    <col min="12791" max="12791" width="13" style="181" customWidth="1"/>
    <col min="12792" max="12792" width="14.1640625" style="181" customWidth="1"/>
    <col min="12793" max="12795" width="14.1640625" style="181" bestFit="1" customWidth="1"/>
    <col min="12796" max="12796" width="3.33203125" style="181" customWidth="1"/>
    <col min="12797" max="12797" width="13" style="181" customWidth="1"/>
    <col min="12798" max="12798" width="11.1640625" style="181" customWidth="1"/>
    <col min="12799" max="12799" width="47.83203125" style="181" customWidth="1"/>
    <col min="12800" max="12800" width="14.1640625" style="181" bestFit="1" customWidth="1"/>
    <col min="12801" max="12801" width="10.1640625" style="181" customWidth="1"/>
    <col min="12802" max="12802" width="57.33203125" style="181" customWidth="1"/>
    <col min="12803" max="12803" width="14.1640625" style="181" customWidth="1"/>
    <col min="12804" max="12804" width="10.33203125" style="181" customWidth="1"/>
    <col min="12805" max="12805" width="50.1640625" style="181" customWidth="1"/>
    <col min="12806" max="12806" width="15" style="181" customWidth="1"/>
    <col min="12807" max="12807" width="11" style="181" customWidth="1"/>
    <col min="12808" max="12808" width="52.1640625" style="181" customWidth="1"/>
    <col min="12809" max="13044" width="9.33203125" style="181"/>
    <col min="13045" max="13045" width="48.1640625" style="181" customWidth="1"/>
    <col min="13046" max="13046" width="21.1640625" style="181" bestFit="1" customWidth="1"/>
    <col min="13047" max="13047" width="13" style="181" customWidth="1"/>
    <col min="13048" max="13048" width="14.1640625" style="181" customWidth="1"/>
    <col min="13049" max="13051" width="14.1640625" style="181" bestFit="1" customWidth="1"/>
    <col min="13052" max="13052" width="3.33203125" style="181" customWidth="1"/>
    <col min="13053" max="13053" width="13" style="181" customWidth="1"/>
    <col min="13054" max="13054" width="11.1640625" style="181" customWidth="1"/>
    <col min="13055" max="13055" width="47.83203125" style="181" customWidth="1"/>
    <col min="13056" max="13056" width="14.1640625" style="181" bestFit="1" customWidth="1"/>
    <col min="13057" max="13057" width="10.1640625" style="181" customWidth="1"/>
    <col min="13058" max="13058" width="57.33203125" style="181" customWidth="1"/>
    <col min="13059" max="13059" width="14.1640625" style="181" customWidth="1"/>
    <col min="13060" max="13060" width="10.33203125" style="181" customWidth="1"/>
    <col min="13061" max="13061" width="50.1640625" style="181" customWidth="1"/>
    <col min="13062" max="13062" width="15" style="181" customWidth="1"/>
    <col min="13063" max="13063" width="11" style="181" customWidth="1"/>
    <col min="13064" max="13064" width="52.1640625" style="181" customWidth="1"/>
    <col min="13065" max="13300" width="9.33203125" style="181"/>
    <col min="13301" max="13301" width="48.1640625" style="181" customWidth="1"/>
    <col min="13302" max="13302" width="21.1640625" style="181" bestFit="1" customWidth="1"/>
    <col min="13303" max="13303" width="13" style="181" customWidth="1"/>
    <col min="13304" max="13304" width="14.1640625" style="181" customWidth="1"/>
    <col min="13305" max="13307" width="14.1640625" style="181" bestFit="1" customWidth="1"/>
    <col min="13308" max="13308" width="3.33203125" style="181" customWidth="1"/>
    <col min="13309" max="13309" width="13" style="181" customWidth="1"/>
    <col min="13310" max="13310" width="11.1640625" style="181" customWidth="1"/>
    <col min="13311" max="13311" width="47.83203125" style="181" customWidth="1"/>
    <col min="13312" max="13312" width="14.1640625" style="181" bestFit="1" customWidth="1"/>
    <col min="13313" max="13313" width="10.1640625" style="181" customWidth="1"/>
    <col min="13314" max="13314" width="57.33203125" style="181" customWidth="1"/>
    <col min="13315" max="13315" width="14.1640625" style="181" customWidth="1"/>
    <col min="13316" max="13316" width="10.33203125" style="181" customWidth="1"/>
    <col min="13317" max="13317" width="50.1640625" style="181" customWidth="1"/>
    <col min="13318" max="13318" width="15" style="181" customWidth="1"/>
    <col min="13319" max="13319" width="11" style="181" customWidth="1"/>
    <col min="13320" max="13320" width="52.1640625" style="181" customWidth="1"/>
    <col min="13321" max="13556" width="9.33203125" style="181"/>
    <col min="13557" max="13557" width="48.1640625" style="181" customWidth="1"/>
    <col min="13558" max="13558" width="21.1640625" style="181" bestFit="1" customWidth="1"/>
    <col min="13559" max="13559" width="13" style="181" customWidth="1"/>
    <col min="13560" max="13560" width="14.1640625" style="181" customWidth="1"/>
    <col min="13561" max="13563" width="14.1640625" style="181" bestFit="1" customWidth="1"/>
    <col min="13564" max="13564" width="3.33203125" style="181" customWidth="1"/>
    <col min="13565" max="13565" width="13" style="181" customWidth="1"/>
    <col min="13566" max="13566" width="11.1640625" style="181" customWidth="1"/>
    <col min="13567" max="13567" width="47.83203125" style="181" customWidth="1"/>
    <col min="13568" max="13568" width="14.1640625" style="181" bestFit="1" customWidth="1"/>
    <col min="13569" max="13569" width="10.1640625" style="181" customWidth="1"/>
    <col min="13570" max="13570" width="57.33203125" style="181" customWidth="1"/>
    <col min="13571" max="13571" width="14.1640625" style="181" customWidth="1"/>
    <col min="13572" max="13572" width="10.33203125" style="181" customWidth="1"/>
    <col min="13573" max="13573" width="50.1640625" style="181" customWidth="1"/>
    <col min="13574" max="13574" width="15" style="181" customWidth="1"/>
    <col min="13575" max="13575" width="11" style="181" customWidth="1"/>
    <col min="13576" max="13576" width="52.1640625" style="181" customWidth="1"/>
    <col min="13577" max="13812" width="9.33203125" style="181"/>
    <col min="13813" max="13813" width="48.1640625" style="181" customWidth="1"/>
    <col min="13814" max="13814" width="21.1640625" style="181" bestFit="1" customWidth="1"/>
    <col min="13815" max="13815" width="13" style="181" customWidth="1"/>
    <col min="13816" max="13816" width="14.1640625" style="181" customWidth="1"/>
    <col min="13817" max="13819" width="14.1640625" style="181" bestFit="1" customWidth="1"/>
    <col min="13820" max="13820" width="3.33203125" style="181" customWidth="1"/>
    <col min="13821" max="13821" width="13" style="181" customWidth="1"/>
    <col min="13822" max="13822" width="11.1640625" style="181" customWidth="1"/>
    <col min="13823" max="13823" width="47.83203125" style="181" customWidth="1"/>
    <col min="13824" max="13824" width="14.1640625" style="181" bestFit="1" customWidth="1"/>
    <col min="13825" max="13825" width="10.1640625" style="181" customWidth="1"/>
    <col min="13826" max="13826" width="57.33203125" style="181" customWidth="1"/>
    <col min="13827" max="13827" width="14.1640625" style="181" customWidth="1"/>
    <col min="13828" max="13828" width="10.33203125" style="181" customWidth="1"/>
    <col min="13829" max="13829" width="50.1640625" style="181" customWidth="1"/>
    <col min="13830" max="13830" width="15" style="181" customWidth="1"/>
    <col min="13831" max="13831" width="11" style="181" customWidth="1"/>
    <col min="13832" max="13832" width="52.1640625" style="181" customWidth="1"/>
    <col min="13833" max="14068" width="9.33203125" style="181"/>
    <col min="14069" max="14069" width="48.1640625" style="181" customWidth="1"/>
    <col min="14070" max="14070" width="21.1640625" style="181" bestFit="1" customWidth="1"/>
    <col min="14071" max="14071" width="13" style="181" customWidth="1"/>
    <col min="14072" max="14072" width="14.1640625" style="181" customWidth="1"/>
    <col min="14073" max="14075" width="14.1640625" style="181" bestFit="1" customWidth="1"/>
    <col min="14076" max="14076" width="3.33203125" style="181" customWidth="1"/>
    <col min="14077" max="14077" width="13" style="181" customWidth="1"/>
    <col min="14078" max="14078" width="11.1640625" style="181" customWidth="1"/>
    <col min="14079" max="14079" width="47.83203125" style="181" customWidth="1"/>
    <col min="14080" max="14080" width="14.1640625" style="181" bestFit="1" customWidth="1"/>
    <col min="14081" max="14081" width="10.1640625" style="181" customWidth="1"/>
    <col min="14082" max="14082" width="57.33203125" style="181" customWidth="1"/>
    <col min="14083" max="14083" width="14.1640625" style="181" customWidth="1"/>
    <col min="14084" max="14084" width="10.33203125" style="181" customWidth="1"/>
    <col min="14085" max="14085" width="50.1640625" style="181" customWidth="1"/>
    <col min="14086" max="14086" width="15" style="181" customWidth="1"/>
    <col min="14087" max="14087" width="11" style="181" customWidth="1"/>
    <col min="14088" max="14088" width="52.1640625" style="181" customWidth="1"/>
    <col min="14089" max="14324" width="9.33203125" style="181"/>
    <col min="14325" max="14325" width="48.1640625" style="181" customWidth="1"/>
    <col min="14326" max="14326" width="21.1640625" style="181" bestFit="1" customWidth="1"/>
    <col min="14327" max="14327" width="13" style="181" customWidth="1"/>
    <col min="14328" max="14328" width="14.1640625" style="181" customWidth="1"/>
    <col min="14329" max="14331" width="14.1640625" style="181" bestFit="1" customWidth="1"/>
    <col min="14332" max="14332" width="3.33203125" style="181" customWidth="1"/>
    <col min="14333" max="14333" width="13" style="181" customWidth="1"/>
    <col min="14334" max="14334" width="11.1640625" style="181" customWidth="1"/>
    <col min="14335" max="14335" width="47.83203125" style="181" customWidth="1"/>
    <col min="14336" max="14336" width="14.1640625" style="181" bestFit="1" customWidth="1"/>
    <col min="14337" max="14337" width="10.1640625" style="181" customWidth="1"/>
    <col min="14338" max="14338" width="57.33203125" style="181" customWidth="1"/>
    <col min="14339" max="14339" width="14.1640625" style="181" customWidth="1"/>
    <col min="14340" max="14340" width="10.33203125" style="181" customWidth="1"/>
    <col min="14341" max="14341" width="50.1640625" style="181" customWidth="1"/>
    <col min="14342" max="14342" width="15" style="181" customWidth="1"/>
    <col min="14343" max="14343" width="11" style="181" customWidth="1"/>
    <col min="14344" max="14344" width="52.1640625" style="181" customWidth="1"/>
    <col min="14345" max="14580" width="9.33203125" style="181"/>
    <col min="14581" max="14581" width="48.1640625" style="181" customWidth="1"/>
    <col min="14582" max="14582" width="21.1640625" style="181" bestFit="1" customWidth="1"/>
    <col min="14583" max="14583" width="13" style="181" customWidth="1"/>
    <col min="14584" max="14584" width="14.1640625" style="181" customWidth="1"/>
    <col min="14585" max="14587" width="14.1640625" style="181" bestFit="1" customWidth="1"/>
    <col min="14588" max="14588" width="3.33203125" style="181" customWidth="1"/>
    <col min="14589" max="14589" width="13" style="181" customWidth="1"/>
    <col min="14590" max="14590" width="11.1640625" style="181" customWidth="1"/>
    <col min="14591" max="14591" width="47.83203125" style="181" customWidth="1"/>
    <col min="14592" max="14592" width="14.1640625" style="181" bestFit="1" customWidth="1"/>
    <col min="14593" max="14593" width="10.1640625" style="181" customWidth="1"/>
    <col min="14594" max="14594" width="57.33203125" style="181" customWidth="1"/>
    <col min="14595" max="14595" width="14.1640625" style="181" customWidth="1"/>
    <col min="14596" max="14596" width="10.33203125" style="181" customWidth="1"/>
    <col min="14597" max="14597" width="50.1640625" style="181" customWidth="1"/>
    <col min="14598" max="14598" width="15" style="181" customWidth="1"/>
    <col min="14599" max="14599" width="11" style="181" customWidth="1"/>
    <col min="14600" max="14600" width="52.1640625" style="181" customWidth="1"/>
    <col min="14601" max="14836" width="9.33203125" style="181"/>
    <col min="14837" max="14837" width="48.1640625" style="181" customWidth="1"/>
    <col min="14838" max="14838" width="21.1640625" style="181" bestFit="1" customWidth="1"/>
    <col min="14839" max="14839" width="13" style="181" customWidth="1"/>
    <col min="14840" max="14840" width="14.1640625" style="181" customWidth="1"/>
    <col min="14841" max="14843" width="14.1640625" style="181" bestFit="1" customWidth="1"/>
    <col min="14844" max="14844" width="3.33203125" style="181" customWidth="1"/>
    <col min="14845" max="14845" width="13" style="181" customWidth="1"/>
    <col min="14846" max="14846" width="11.1640625" style="181" customWidth="1"/>
    <col min="14847" max="14847" width="47.83203125" style="181" customWidth="1"/>
    <col min="14848" max="14848" width="14.1640625" style="181" bestFit="1" customWidth="1"/>
    <col min="14849" max="14849" width="10.1640625" style="181" customWidth="1"/>
    <col min="14850" max="14850" width="57.33203125" style="181" customWidth="1"/>
    <col min="14851" max="14851" width="14.1640625" style="181" customWidth="1"/>
    <col min="14852" max="14852" width="10.33203125" style="181" customWidth="1"/>
    <col min="14853" max="14853" width="50.1640625" style="181" customWidth="1"/>
    <col min="14854" max="14854" width="15" style="181" customWidth="1"/>
    <col min="14855" max="14855" width="11" style="181" customWidth="1"/>
    <col min="14856" max="14856" width="52.1640625" style="181" customWidth="1"/>
    <col min="14857" max="15092" width="9.33203125" style="181"/>
    <col min="15093" max="15093" width="48.1640625" style="181" customWidth="1"/>
    <col min="15094" max="15094" width="21.1640625" style="181" bestFit="1" customWidth="1"/>
    <col min="15095" max="15095" width="13" style="181" customWidth="1"/>
    <col min="15096" max="15096" width="14.1640625" style="181" customWidth="1"/>
    <col min="15097" max="15099" width="14.1640625" style="181" bestFit="1" customWidth="1"/>
    <col min="15100" max="15100" width="3.33203125" style="181" customWidth="1"/>
    <col min="15101" max="15101" width="13" style="181" customWidth="1"/>
    <col min="15102" max="15102" width="11.1640625" style="181" customWidth="1"/>
    <col min="15103" max="15103" width="47.83203125" style="181" customWidth="1"/>
    <col min="15104" max="15104" width="14.1640625" style="181" bestFit="1" customWidth="1"/>
    <col min="15105" max="15105" width="10.1640625" style="181" customWidth="1"/>
    <col min="15106" max="15106" width="57.33203125" style="181" customWidth="1"/>
    <col min="15107" max="15107" width="14.1640625" style="181" customWidth="1"/>
    <col min="15108" max="15108" width="10.33203125" style="181" customWidth="1"/>
    <col min="15109" max="15109" width="50.1640625" style="181" customWidth="1"/>
    <col min="15110" max="15110" width="15" style="181" customWidth="1"/>
    <col min="15111" max="15111" width="11" style="181" customWidth="1"/>
    <col min="15112" max="15112" width="52.1640625" style="181" customWidth="1"/>
    <col min="15113" max="15348" width="9.33203125" style="181"/>
    <col min="15349" max="15349" width="48.1640625" style="181" customWidth="1"/>
    <col min="15350" max="15350" width="21.1640625" style="181" bestFit="1" customWidth="1"/>
    <col min="15351" max="15351" width="13" style="181" customWidth="1"/>
    <col min="15352" max="15352" width="14.1640625" style="181" customWidth="1"/>
    <col min="15353" max="15355" width="14.1640625" style="181" bestFit="1" customWidth="1"/>
    <col min="15356" max="15356" width="3.33203125" style="181" customWidth="1"/>
    <col min="15357" max="15357" width="13" style="181" customWidth="1"/>
    <col min="15358" max="15358" width="11.1640625" style="181" customWidth="1"/>
    <col min="15359" max="15359" width="47.83203125" style="181" customWidth="1"/>
    <col min="15360" max="15360" width="14.1640625" style="181" bestFit="1" customWidth="1"/>
    <col min="15361" max="15361" width="10.1640625" style="181" customWidth="1"/>
    <col min="15362" max="15362" width="57.33203125" style="181" customWidth="1"/>
    <col min="15363" max="15363" width="14.1640625" style="181" customWidth="1"/>
    <col min="15364" max="15364" width="10.33203125" style="181" customWidth="1"/>
    <col min="15365" max="15365" width="50.1640625" style="181" customWidth="1"/>
    <col min="15366" max="15366" width="15" style="181" customWidth="1"/>
    <col min="15367" max="15367" width="11" style="181" customWidth="1"/>
    <col min="15368" max="15368" width="52.1640625" style="181" customWidth="1"/>
    <col min="15369" max="15604" width="9.33203125" style="181"/>
    <col min="15605" max="15605" width="48.1640625" style="181" customWidth="1"/>
    <col min="15606" max="15606" width="21.1640625" style="181" bestFit="1" customWidth="1"/>
    <col min="15607" max="15607" width="13" style="181" customWidth="1"/>
    <col min="15608" max="15608" width="14.1640625" style="181" customWidth="1"/>
    <col min="15609" max="15611" width="14.1640625" style="181" bestFit="1" customWidth="1"/>
    <col min="15612" max="15612" width="3.33203125" style="181" customWidth="1"/>
    <col min="15613" max="15613" width="13" style="181" customWidth="1"/>
    <col min="15614" max="15614" width="11.1640625" style="181" customWidth="1"/>
    <col min="15615" max="15615" width="47.83203125" style="181" customWidth="1"/>
    <col min="15616" max="15616" width="14.1640625" style="181" bestFit="1" customWidth="1"/>
    <col min="15617" max="15617" width="10.1640625" style="181" customWidth="1"/>
    <col min="15618" max="15618" width="57.33203125" style="181" customWidth="1"/>
    <col min="15619" max="15619" width="14.1640625" style="181" customWidth="1"/>
    <col min="15620" max="15620" width="10.33203125" style="181" customWidth="1"/>
    <col min="15621" max="15621" width="50.1640625" style="181" customWidth="1"/>
    <col min="15622" max="15622" width="15" style="181" customWidth="1"/>
    <col min="15623" max="15623" width="11" style="181" customWidth="1"/>
    <col min="15624" max="15624" width="52.1640625" style="181" customWidth="1"/>
    <col min="15625" max="15860" width="9.33203125" style="181"/>
    <col min="15861" max="15861" width="48.1640625" style="181" customWidth="1"/>
    <col min="15862" max="15862" width="21.1640625" style="181" bestFit="1" customWidth="1"/>
    <col min="15863" max="15863" width="13" style="181" customWidth="1"/>
    <col min="15864" max="15864" width="14.1640625" style="181" customWidth="1"/>
    <col min="15865" max="15867" width="14.1640625" style="181" bestFit="1" customWidth="1"/>
    <col min="15868" max="15868" width="3.33203125" style="181" customWidth="1"/>
    <col min="15869" max="15869" width="13" style="181" customWidth="1"/>
    <col min="15870" max="15870" width="11.1640625" style="181" customWidth="1"/>
    <col min="15871" max="15871" width="47.83203125" style="181" customWidth="1"/>
    <col min="15872" max="15872" width="14.1640625" style="181" bestFit="1" customWidth="1"/>
    <col min="15873" max="15873" width="10.1640625" style="181" customWidth="1"/>
    <col min="15874" max="15874" width="57.33203125" style="181" customWidth="1"/>
    <col min="15875" max="15875" width="14.1640625" style="181" customWidth="1"/>
    <col min="15876" max="15876" width="10.33203125" style="181" customWidth="1"/>
    <col min="15877" max="15877" width="50.1640625" style="181" customWidth="1"/>
    <col min="15878" max="15878" width="15" style="181" customWidth="1"/>
    <col min="15879" max="15879" width="11" style="181" customWidth="1"/>
    <col min="15880" max="15880" width="52.1640625" style="181" customWidth="1"/>
    <col min="15881" max="16116" width="9.33203125" style="181"/>
    <col min="16117" max="16117" width="48.1640625" style="181" customWidth="1"/>
    <col min="16118" max="16118" width="21.1640625" style="181" bestFit="1" customWidth="1"/>
    <col min="16119" max="16119" width="13" style="181" customWidth="1"/>
    <col min="16120" max="16120" width="14.1640625" style="181" customWidth="1"/>
    <col min="16121" max="16123" width="14.1640625" style="181" bestFit="1" customWidth="1"/>
    <col min="16124" max="16124" width="3.33203125" style="181" customWidth="1"/>
    <col min="16125" max="16125" width="13" style="181" customWidth="1"/>
    <col min="16126" max="16126" width="11.1640625" style="181" customWidth="1"/>
    <col min="16127" max="16127" width="47.83203125" style="181" customWidth="1"/>
    <col min="16128" max="16128" width="14.1640625" style="181" bestFit="1" customWidth="1"/>
    <col min="16129" max="16129" width="10.1640625" style="181" customWidth="1"/>
    <col min="16130" max="16130" width="57.33203125" style="181" customWidth="1"/>
    <col min="16131" max="16131" width="14.1640625" style="181" customWidth="1"/>
    <col min="16132" max="16132" width="10.33203125" style="181" customWidth="1"/>
    <col min="16133" max="16133" width="50.1640625" style="181" customWidth="1"/>
    <col min="16134" max="16134" width="15" style="181" customWidth="1"/>
    <col min="16135" max="16135" width="11" style="181" customWidth="1"/>
    <col min="16136" max="16136" width="52.1640625" style="181" customWidth="1"/>
    <col min="16137" max="16384" width="9.33203125" style="181"/>
  </cols>
  <sheetData>
    <row r="1" spans="1:8" ht="23.25" customHeight="1">
      <c r="A1" s="179"/>
      <c r="B1" s="180" t="s">
        <v>182</v>
      </c>
      <c r="C1" s="180"/>
      <c r="D1" s="180"/>
      <c r="E1" s="180"/>
      <c r="F1" s="180"/>
      <c r="G1" s="180"/>
      <c r="H1" s="180"/>
    </row>
    <row r="2" spans="1:8" ht="16.5" customHeight="1">
      <c r="A2" s="179"/>
      <c r="B2" s="182" t="s">
        <v>183</v>
      </c>
      <c r="C2" s="182"/>
      <c r="D2" s="182"/>
      <c r="E2" s="182"/>
      <c r="F2" s="182"/>
      <c r="G2" s="182"/>
      <c r="H2" s="182"/>
    </row>
    <row r="3" spans="1:8" ht="15">
      <c r="A3" s="179"/>
      <c r="B3" s="183"/>
      <c r="C3" s="183"/>
      <c r="D3" s="184"/>
      <c r="E3" s="184"/>
      <c r="F3" s="184"/>
      <c r="G3" s="184"/>
      <c r="H3" s="185"/>
    </row>
    <row r="4" spans="1:8" ht="16.5" customHeight="1">
      <c r="A4" s="179"/>
      <c r="B4" s="182" t="s">
        <v>184</v>
      </c>
      <c r="C4" s="182"/>
      <c r="D4" s="182"/>
      <c r="E4" s="182"/>
      <c r="F4" s="182"/>
      <c r="G4" s="182"/>
      <c r="H4" s="182"/>
    </row>
    <row r="5" spans="1:8" ht="15">
      <c r="A5" s="179"/>
      <c r="B5" s="186"/>
      <c r="C5" s="186"/>
      <c r="D5" s="187"/>
      <c r="E5" s="187"/>
      <c r="F5" s="187"/>
      <c r="G5" s="187"/>
      <c r="H5" s="188"/>
    </row>
    <row r="6" spans="1:8" ht="32.25" customHeight="1">
      <c r="A6" s="189" t="s">
        <v>185</v>
      </c>
      <c r="B6" s="189" t="s">
        <v>186</v>
      </c>
      <c r="C6" s="190"/>
      <c r="D6" s="191" t="s">
        <v>63</v>
      </c>
      <c r="E6" s="191" t="s">
        <v>64</v>
      </c>
      <c r="F6" s="192" t="s">
        <v>187</v>
      </c>
      <c r="G6" s="192"/>
      <c r="H6" s="193" t="s">
        <v>188</v>
      </c>
    </row>
    <row r="7" spans="1:8" ht="24.75" customHeight="1">
      <c r="A7" s="189"/>
      <c r="B7" s="189"/>
      <c r="C7" s="194" t="s">
        <v>189</v>
      </c>
      <c r="D7" s="191"/>
      <c r="E7" s="191"/>
      <c r="F7" s="193" t="s">
        <v>190</v>
      </c>
      <c r="G7" s="193" t="s">
        <v>191</v>
      </c>
      <c r="H7" s="195"/>
    </row>
    <row r="8" spans="1:8">
      <c r="A8" s="196" t="s">
        <v>192</v>
      </c>
      <c r="B8" s="194"/>
      <c r="C8" s="194"/>
      <c r="D8" s="197"/>
      <c r="E8" s="197"/>
      <c r="F8" s="197"/>
      <c r="G8" s="197"/>
      <c r="H8" s="195"/>
    </row>
    <row r="9" spans="1:8">
      <c r="A9" s="196" t="s">
        <v>193</v>
      </c>
      <c r="B9" s="194" t="s">
        <v>194</v>
      </c>
      <c r="C9" s="194"/>
      <c r="D9" s="197"/>
      <c r="E9" s="197"/>
      <c r="F9" s="197"/>
      <c r="G9" s="197"/>
      <c r="H9" s="195"/>
    </row>
    <row r="10" spans="1:8" ht="54.75" customHeight="1">
      <c r="A10" s="196">
        <v>1</v>
      </c>
      <c r="B10" s="194" t="s">
        <v>195</v>
      </c>
      <c r="C10" s="196">
        <v>9201</v>
      </c>
      <c r="D10" s="197">
        <v>21617987</v>
      </c>
      <c r="E10" s="197">
        <v>19281196</v>
      </c>
      <c r="F10" s="197">
        <f>+E10-D10</f>
        <v>-2336791</v>
      </c>
      <c r="G10" s="198">
        <f>+F10/D10*100</f>
        <v>-10.809475461336895</v>
      </c>
      <c r="H10" s="199" t="s">
        <v>196</v>
      </c>
    </row>
    <row r="11" spans="1:8">
      <c r="A11" s="196"/>
      <c r="B11" s="194"/>
      <c r="C11" s="196"/>
      <c r="D11" s="197"/>
      <c r="E11" s="197"/>
      <c r="F11" s="197"/>
      <c r="G11" s="198"/>
      <c r="H11" s="195"/>
    </row>
    <row r="12" spans="1:8">
      <c r="A12" s="196">
        <v>2</v>
      </c>
      <c r="B12" s="200" t="s">
        <v>197</v>
      </c>
      <c r="C12" s="201"/>
      <c r="D12" s="197"/>
      <c r="E12" s="197"/>
      <c r="F12" s="197"/>
      <c r="G12" s="198"/>
      <c r="H12" s="195"/>
    </row>
    <row r="13" spans="1:8" ht="139.5" customHeight="1">
      <c r="A13" s="201">
        <v>2.1</v>
      </c>
      <c r="B13" s="200" t="s">
        <v>198</v>
      </c>
      <c r="C13" s="201" t="s">
        <v>199</v>
      </c>
      <c r="D13" s="197">
        <v>143213077</v>
      </c>
      <c r="E13" s="197">
        <v>117083570</v>
      </c>
      <c r="F13" s="197">
        <f>+E13-D13</f>
        <v>-26129507</v>
      </c>
      <c r="G13" s="198">
        <f>+F13/D13*100</f>
        <v>-18.245196281900988</v>
      </c>
      <c r="H13" s="202" t="s">
        <v>200</v>
      </c>
    </row>
    <row r="14" spans="1:8" ht="25.5">
      <c r="A14" s="201">
        <v>2.2000000000000002</v>
      </c>
      <c r="B14" s="200" t="s">
        <v>201</v>
      </c>
      <c r="C14" s="201" t="s">
        <v>202</v>
      </c>
      <c r="D14" s="197">
        <v>121741232</v>
      </c>
      <c r="E14" s="197">
        <v>111091580</v>
      </c>
      <c r="F14" s="197">
        <f>+E14-D14</f>
        <v>-10649652</v>
      </c>
      <c r="G14" s="198">
        <f>+F14/D14*100</f>
        <v>-8.747777416939563</v>
      </c>
      <c r="H14" s="202"/>
    </row>
    <row r="15" spans="1:8" ht="25.5">
      <c r="A15" s="196"/>
      <c r="B15" s="200" t="s">
        <v>203</v>
      </c>
      <c r="C15" s="201"/>
      <c r="D15" s="203">
        <f>SUM(D13:D14)</f>
        <v>264954309</v>
      </c>
      <c r="E15" s="203">
        <f>SUM(E13:E14)</f>
        <v>228175150</v>
      </c>
      <c r="F15" s="203"/>
      <c r="G15" s="204"/>
      <c r="H15" s="195"/>
    </row>
    <row r="16" spans="1:8">
      <c r="A16" s="196"/>
      <c r="B16" s="200"/>
      <c r="C16" s="201"/>
      <c r="D16" s="197"/>
      <c r="E16" s="197"/>
      <c r="F16" s="197"/>
      <c r="G16" s="198"/>
      <c r="H16" s="195"/>
    </row>
    <row r="17" spans="1:8">
      <c r="A17" s="196">
        <v>3</v>
      </c>
      <c r="B17" s="200" t="s">
        <v>204</v>
      </c>
      <c r="C17" s="201">
        <v>9213</v>
      </c>
      <c r="D17" s="203">
        <v>106683699</v>
      </c>
      <c r="E17" s="203">
        <v>111934312</v>
      </c>
      <c r="F17" s="203">
        <f>+E17-D17</f>
        <v>5250613</v>
      </c>
      <c r="G17" s="204">
        <f>+F17/D17*100</f>
        <v>4.921663805451665</v>
      </c>
      <c r="H17" s="202"/>
    </row>
    <row r="18" spans="1:8" s="206" customFormat="1" ht="31.5" customHeight="1">
      <c r="A18" s="201">
        <v>4</v>
      </c>
      <c r="B18" s="200" t="s">
        <v>205</v>
      </c>
      <c r="C18" s="201">
        <v>9214</v>
      </c>
      <c r="D18" s="193">
        <v>46945553</v>
      </c>
      <c r="E18" s="193">
        <v>55874925</v>
      </c>
      <c r="F18" s="193">
        <f>+E18-D18</f>
        <v>8929372</v>
      </c>
      <c r="G18" s="205">
        <f>+F18/D18*100</f>
        <v>19.020698297025067</v>
      </c>
      <c r="H18" s="199" t="s">
        <v>206</v>
      </c>
    </row>
    <row r="19" spans="1:8">
      <c r="A19" s="196"/>
      <c r="B19" s="200"/>
      <c r="C19" s="201"/>
      <c r="D19" s="197"/>
      <c r="E19" s="197"/>
      <c r="F19" s="197"/>
      <c r="G19" s="198"/>
      <c r="H19" s="195"/>
    </row>
    <row r="20" spans="1:8">
      <c r="A20" s="196">
        <v>5</v>
      </c>
      <c r="B20" s="200" t="s">
        <v>207</v>
      </c>
      <c r="C20" s="201"/>
      <c r="D20" s="197"/>
      <c r="E20" s="197"/>
      <c r="F20" s="197"/>
      <c r="G20" s="198"/>
      <c r="H20" s="195"/>
    </row>
    <row r="21" spans="1:8">
      <c r="A21" s="207">
        <v>5.0999999999999996</v>
      </c>
      <c r="B21" s="208" t="s">
        <v>208</v>
      </c>
      <c r="C21" s="209">
        <v>9211</v>
      </c>
      <c r="D21" s="197">
        <v>17912388</v>
      </c>
      <c r="E21" s="197">
        <v>19338529</v>
      </c>
      <c r="F21" s="197">
        <f t="shared" ref="F21:F28" si="0">+E21-D21</f>
        <v>1426141</v>
      </c>
      <c r="G21" s="198">
        <f>+F21/D21*100</f>
        <v>7.9617580860798691</v>
      </c>
      <c r="H21" s="202"/>
    </row>
    <row r="22" spans="1:8" ht="59.25" customHeight="1">
      <c r="A22" s="207">
        <v>5.2</v>
      </c>
      <c r="B22" s="208" t="s">
        <v>209</v>
      </c>
      <c r="C22" s="209">
        <v>9215</v>
      </c>
      <c r="D22" s="197">
        <v>25920497</v>
      </c>
      <c r="E22" s="197">
        <v>27046846</v>
      </c>
      <c r="F22" s="197">
        <f t="shared" si="0"/>
        <v>1126349</v>
      </c>
      <c r="G22" s="198">
        <f>+F22/D22*100</f>
        <v>4.3453989327442297</v>
      </c>
      <c r="H22" s="202"/>
    </row>
    <row r="23" spans="1:8">
      <c r="A23" s="207">
        <v>5.3</v>
      </c>
      <c r="B23" s="208" t="s">
        <v>210</v>
      </c>
      <c r="C23" s="209">
        <v>9216</v>
      </c>
      <c r="D23" s="197">
        <v>8799855</v>
      </c>
      <c r="E23" s="197">
        <v>8086059</v>
      </c>
      <c r="F23" s="197">
        <f t="shared" si="0"/>
        <v>-713796</v>
      </c>
      <c r="G23" s="198">
        <f>+F23/D23*100</f>
        <v>-8.1114518364223045</v>
      </c>
      <c r="H23" s="202"/>
    </row>
    <row r="24" spans="1:8" ht="27.75" customHeight="1">
      <c r="A24" s="207">
        <v>5.4</v>
      </c>
      <c r="B24" s="208" t="s">
        <v>211</v>
      </c>
      <c r="C24" s="209">
        <v>9220</v>
      </c>
      <c r="D24" s="197">
        <v>5949607</v>
      </c>
      <c r="E24" s="197">
        <v>8891812</v>
      </c>
      <c r="F24" s="197">
        <f t="shared" si="0"/>
        <v>2942205</v>
      </c>
      <c r="G24" s="198">
        <f>+F24/D24*100</f>
        <v>49.452089860725259</v>
      </c>
      <c r="H24" s="202" t="s">
        <v>212</v>
      </c>
    </row>
    <row r="25" spans="1:8">
      <c r="A25" s="207">
        <v>5.5</v>
      </c>
      <c r="B25" s="208" t="s">
        <v>213</v>
      </c>
      <c r="C25" s="209">
        <v>9221</v>
      </c>
      <c r="D25" s="197">
        <v>3022453</v>
      </c>
      <c r="E25" s="197">
        <v>3585882</v>
      </c>
      <c r="F25" s="197">
        <f t="shared" si="0"/>
        <v>563429</v>
      </c>
      <c r="G25" s="198">
        <f>+F25/D25*100</f>
        <v>18.641447857088266</v>
      </c>
      <c r="H25" s="199" t="s">
        <v>214</v>
      </c>
    </row>
    <row r="26" spans="1:8">
      <c r="A26" s="207">
        <v>5.6</v>
      </c>
      <c r="B26" s="208" t="s">
        <v>215</v>
      </c>
      <c r="C26" s="209"/>
      <c r="D26" s="197">
        <v>0</v>
      </c>
      <c r="E26" s="197">
        <v>0</v>
      </c>
      <c r="F26" s="197">
        <f t="shared" si="0"/>
        <v>0</v>
      </c>
      <c r="G26" s="198">
        <v>0</v>
      </c>
      <c r="H26" s="195"/>
    </row>
    <row r="27" spans="1:8">
      <c r="A27" s="207">
        <v>5.7</v>
      </c>
      <c r="B27" s="208" t="s">
        <v>216</v>
      </c>
      <c r="C27" s="209">
        <v>9222</v>
      </c>
      <c r="D27" s="197">
        <v>18750</v>
      </c>
      <c r="E27" s="197">
        <v>21600</v>
      </c>
      <c r="F27" s="197">
        <f t="shared" si="0"/>
        <v>2850</v>
      </c>
      <c r="G27" s="198">
        <f>+F27/D27*100</f>
        <v>15.2</v>
      </c>
      <c r="H27" s="199" t="s">
        <v>217</v>
      </c>
    </row>
    <row r="28" spans="1:8" ht="25.5">
      <c r="A28" s="207"/>
      <c r="B28" s="200" t="s">
        <v>218</v>
      </c>
      <c r="C28" s="201"/>
      <c r="D28" s="203">
        <f>SUM(D21:D27)</f>
        <v>61623550</v>
      </c>
      <c r="E28" s="203">
        <f>SUM(E21:E27)</f>
        <v>66970728</v>
      </c>
      <c r="F28" s="203">
        <f t="shared" si="0"/>
        <v>5347178</v>
      </c>
      <c r="G28" s="204">
        <f>+F28/D28*100</f>
        <v>8.6771664404274009</v>
      </c>
      <c r="H28" s="195"/>
    </row>
    <row r="29" spans="1:8">
      <c r="A29" s="196">
        <v>6</v>
      </c>
      <c r="B29" s="200" t="s">
        <v>219</v>
      </c>
      <c r="C29" s="201"/>
      <c r="D29" s="197"/>
      <c r="E29" s="197"/>
      <c r="F29" s="197"/>
      <c r="G29" s="198"/>
      <c r="H29" s="195"/>
    </row>
    <row r="30" spans="1:8" ht="38.25">
      <c r="A30" s="207" t="s">
        <v>220</v>
      </c>
      <c r="B30" s="208" t="s">
        <v>221</v>
      </c>
      <c r="C30" s="209" t="s">
        <v>222</v>
      </c>
      <c r="D30" s="197">
        <v>348082265</v>
      </c>
      <c r="E30" s="197">
        <v>429350073</v>
      </c>
      <c r="F30" s="197">
        <f t="shared" ref="F30:F43" si="1">+E30-D30</f>
        <v>81267808</v>
      </c>
      <c r="G30" s="198">
        <f>+F30/D30*100</f>
        <v>23.347299236862874</v>
      </c>
      <c r="H30" s="199" t="s">
        <v>223</v>
      </c>
    </row>
    <row r="31" spans="1:8" s="206" customFormat="1" ht="25.5">
      <c r="A31" s="209">
        <v>6.2</v>
      </c>
      <c r="B31" s="208" t="s">
        <v>224</v>
      </c>
      <c r="C31" s="209">
        <v>9004</v>
      </c>
      <c r="D31" s="195">
        <v>24931683</v>
      </c>
      <c r="E31" s="195">
        <v>21099363</v>
      </c>
      <c r="F31" s="195">
        <f t="shared" si="1"/>
        <v>-3832320</v>
      </c>
      <c r="G31" s="210">
        <f>+F31/D31*100</f>
        <v>-15.371284802554245</v>
      </c>
      <c r="H31" s="199" t="s">
        <v>225</v>
      </c>
    </row>
    <row r="32" spans="1:8" ht="51">
      <c r="A32" s="209">
        <v>6.3</v>
      </c>
      <c r="B32" s="208" t="s">
        <v>226</v>
      </c>
      <c r="C32" s="209">
        <v>900185</v>
      </c>
      <c r="D32" s="197">
        <v>11180890</v>
      </c>
      <c r="E32" s="197">
        <v>23112107</v>
      </c>
      <c r="F32" s="197">
        <f t="shared" si="1"/>
        <v>11931217</v>
      </c>
      <c r="G32" s="198">
        <f>+F32/D32*100</f>
        <v>106.71079851425065</v>
      </c>
      <c r="H32" s="199" t="s">
        <v>227</v>
      </c>
    </row>
    <row r="33" spans="1:8">
      <c r="A33" s="207">
        <v>6.4</v>
      </c>
      <c r="B33" s="208" t="s">
        <v>228</v>
      </c>
      <c r="C33" s="209">
        <v>9203</v>
      </c>
      <c r="D33" s="197">
        <v>0</v>
      </c>
      <c r="E33" s="197">
        <v>0</v>
      </c>
      <c r="F33" s="197">
        <f t="shared" si="1"/>
        <v>0</v>
      </c>
      <c r="G33" s="198"/>
      <c r="H33" s="202"/>
    </row>
    <row r="34" spans="1:8">
      <c r="A34" s="207">
        <v>6.5</v>
      </c>
      <c r="B34" s="208" t="s">
        <v>229</v>
      </c>
      <c r="C34" s="209"/>
      <c r="D34" s="197">
        <v>0</v>
      </c>
      <c r="E34" s="197">
        <v>0</v>
      </c>
      <c r="F34" s="197">
        <f t="shared" si="1"/>
        <v>0</v>
      </c>
      <c r="G34" s="198">
        <v>0</v>
      </c>
      <c r="H34" s="195"/>
    </row>
    <row r="35" spans="1:8" ht="63.75">
      <c r="A35" s="209">
        <v>6.6</v>
      </c>
      <c r="B35" s="208" t="s">
        <v>230</v>
      </c>
      <c r="C35" s="209" t="s">
        <v>231</v>
      </c>
      <c r="D35" s="197">
        <v>16080660</v>
      </c>
      <c r="E35" s="197">
        <v>20356360</v>
      </c>
      <c r="F35" s="197">
        <f t="shared" si="1"/>
        <v>4275700</v>
      </c>
      <c r="G35" s="198">
        <f>+F35/D35*100</f>
        <v>26.589082786403047</v>
      </c>
      <c r="H35" s="199" t="s">
        <v>232</v>
      </c>
    </row>
    <row r="36" spans="1:8">
      <c r="A36" s="207"/>
      <c r="B36" s="200" t="s">
        <v>233</v>
      </c>
      <c r="C36" s="201"/>
      <c r="D36" s="203">
        <f>SUM(D30:D35)</f>
        <v>400275498</v>
      </c>
      <c r="E36" s="203">
        <f>SUM(E30:E35)</f>
        <v>493917903</v>
      </c>
      <c r="F36" s="203"/>
      <c r="G36" s="204"/>
      <c r="H36" s="195"/>
    </row>
    <row r="37" spans="1:8">
      <c r="A37" s="207">
        <v>7</v>
      </c>
      <c r="B37" s="208" t="s">
        <v>234</v>
      </c>
      <c r="C37" s="209"/>
      <c r="D37" s="197">
        <v>0</v>
      </c>
      <c r="E37" s="197">
        <v>0</v>
      </c>
      <c r="F37" s="197">
        <f t="shared" si="1"/>
        <v>0</v>
      </c>
      <c r="G37" s="198">
        <v>0</v>
      </c>
      <c r="H37" s="195"/>
    </row>
    <row r="38" spans="1:8">
      <c r="A38" s="207">
        <v>8</v>
      </c>
      <c r="B38" s="208" t="s">
        <v>235</v>
      </c>
      <c r="C38" s="209"/>
      <c r="D38" s="197">
        <v>0</v>
      </c>
      <c r="E38" s="197">
        <v>0</v>
      </c>
      <c r="F38" s="197">
        <f t="shared" si="1"/>
        <v>0</v>
      </c>
      <c r="G38" s="198">
        <v>0</v>
      </c>
      <c r="H38" s="195"/>
    </row>
    <row r="39" spans="1:8" ht="25.5">
      <c r="A39" s="207">
        <v>9.1</v>
      </c>
      <c r="B39" s="208" t="s">
        <v>236</v>
      </c>
      <c r="C39" s="209" t="s">
        <v>237</v>
      </c>
      <c r="D39" s="197">
        <v>210043698</v>
      </c>
      <c r="E39" s="197">
        <v>397621971</v>
      </c>
      <c r="F39" s="197">
        <f t="shared" si="1"/>
        <v>187578273</v>
      </c>
      <c r="G39" s="198">
        <f>+F39/D39*100</f>
        <v>89.304404172126127</v>
      </c>
      <c r="H39" s="202" t="s">
        <v>238</v>
      </c>
    </row>
    <row r="40" spans="1:8" s="206" customFormat="1">
      <c r="A40" s="209">
        <v>10</v>
      </c>
      <c r="B40" s="200" t="s">
        <v>239</v>
      </c>
      <c r="C40" s="201"/>
      <c r="D40" s="195">
        <v>71042101</v>
      </c>
      <c r="E40" s="195">
        <v>70119121</v>
      </c>
      <c r="F40" s="195">
        <f t="shared" si="1"/>
        <v>-922980</v>
      </c>
      <c r="G40" s="210">
        <f>+F40/D40*100</f>
        <v>-1.29920144112855</v>
      </c>
      <c r="H40" s="202"/>
    </row>
    <row r="41" spans="1:8">
      <c r="A41" s="207">
        <v>11</v>
      </c>
      <c r="B41" s="200" t="s">
        <v>240</v>
      </c>
      <c r="C41" s="201"/>
      <c r="D41" s="203">
        <f>+D40+D39+D36+D28+D15+D10+D17+D18</f>
        <v>1183186395</v>
      </c>
      <c r="E41" s="203">
        <f>+E40+E39+E36+E28+E15+E10+E17+E18</f>
        <v>1443895306</v>
      </c>
      <c r="F41" s="203">
        <f t="shared" si="1"/>
        <v>260708911</v>
      </c>
      <c r="G41" s="204">
        <f>+F41/D41*100</f>
        <v>22.034475049892709</v>
      </c>
      <c r="H41" s="195"/>
    </row>
    <row r="42" spans="1:8" ht="38.25">
      <c r="A42" s="207">
        <v>12</v>
      </c>
      <c r="B42" s="200" t="s">
        <v>241</v>
      </c>
      <c r="C42" s="201" t="s">
        <v>242</v>
      </c>
      <c r="D42" s="197">
        <v>41610639</v>
      </c>
      <c r="E42" s="197">
        <v>14041597</v>
      </c>
      <c r="F42" s="197">
        <f t="shared" si="1"/>
        <v>-27569042</v>
      </c>
      <c r="G42" s="198">
        <f>+F42/D42*100</f>
        <v>-66.254791232597981</v>
      </c>
      <c r="H42" s="199" t="s">
        <v>243</v>
      </c>
    </row>
    <row r="43" spans="1:8">
      <c r="A43" s="207">
        <v>13</v>
      </c>
      <c r="B43" s="200" t="s">
        <v>244</v>
      </c>
      <c r="C43" s="201"/>
      <c r="D43" s="203">
        <f>+D41-D42</f>
        <v>1141575756</v>
      </c>
      <c r="E43" s="203">
        <f>+E41-E42</f>
        <v>1429853709</v>
      </c>
      <c r="F43" s="203">
        <f t="shared" si="1"/>
        <v>288277953</v>
      </c>
      <c r="G43" s="204">
        <f>+F43/D43*100</f>
        <v>25.252634482192001</v>
      </c>
      <c r="H43" s="195"/>
    </row>
    <row r="44" spans="1:8" ht="51">
      <c r="A44" s="209">
        <v>14</v>
      </c>
      <c r="B44" s="208" t="s">
        <v>245</v>
      </c>
      <c r="C44" s="209"/>
      <c r="D44" s="197"/>
      <c r="E44" s="197"/>
      <c r="F44" s="197"/>
      <c r="G44" s="197"/>
      <c r="H44" s="195"/>
    </row>
  </sheetData>
  <mergeCells count="8">
    <mergeCell ref="B1:H1"/>
    <mergeCell ref="B2:H2"/>
    <mergeCell ref="B4:H4"/>
    <mergeCell ref="A6:A7"/>
    <mergeCell ref="B6:B7"/>
    <mergeCell ref="D6:D7"/>
    <mergeCell ref="E6:E7"/>
    <mergeCell ref="F6:G6"/>
  </mergeCells>
  <pageMargins left="0.45" right="0.2" top="0.45" bottom="0.51" header="0.45" footer="0.52"/>
  <pageSetup scale="80" orientation="portrait" r:id="rId1"/>
</worksheet>
</file>

<file path=xl/worksheets/sheet5.xml><?xml version="1.0" encoding="utf-8"?>
<worksheet xmlns="http://schemas.openxmlformats.org/spreadsheetml/2006/main" xmlns:r="http://schemas.openxmlformats.org/officeDocument/2006/relationships">
  <dimension ref="A1:H44"/>
  <sheetViews>
    <sheetView topLeftCell="A28" zoomScale="87" zoomScaleNormal="87" workbookViewId="0">
      <selection activeCell="B10" sqref="B10"/>
    </sheetView>
  </sheetViews>
  <sheetFormatPr defaultRowHeight="12.75"/>
  <cols>
    <col min="1" max="1" width="6.33203125" style="211" customWidth="1"/>
    <col min="2" max="2" width="37.33203125" style="181" customWidth="1"/>
    <col min="3" max="3" width="21.1640625" style="181" hidden="1" customWidth="1"/>
    <col min="4" max="4" width="13.83203125" style="181" customWidth="1"/>
    <col min="5" max="5" width="15" style="181" customWidth="1"/>
    <col min="6" max="6" width="13.1640625" style="181" customWidth="1"/>
    <col min="7" max="7" width="10.33203125" style="181" customWidth="1"/>
    <col min="8" max="8" width="48" style="181" customWidth="1"/>
    <col min="9" max="237" width="9.33203125" style="181"/>
    <col min="238" max="238" width="48.1640625" style="181" customWidth="1"/>
    <col min="239" max="239" width="21.1640625" style="181" bestFit="1" customWidth="1"/>
    <col min="240" max="240" width="13" style="181" customWidth="1"/>
    <col min="241" max="241" width="14.1640625" style="181" customWidth="1"/>
    <col min="242" max="244" width="14.1640625" style="181" bestFit="1" customWidth="1"/>
    <col min="245" max="245" width="3.33203125" style="181" customWidth="1"/>
    <col min="246" max="246" width="13" style="181" customWidth="1"/>
    <col min="247" max="247" width="11.1640625" style="181" customWidth="1"/>
    <col min="248" max="248" width="47.83203125" style="181" customWidth="1"/>
    <col min="249" max="249" width="14.1640625" style="181" bestFit="1" customWidth="1"/>
    <col min="250" max="250" width="10.1640625" style="181" customWidth="1"/>
    <col min="251" max="251" width="57.33203125" style="181" customWidth="1"/>
    <col min="252" max="252" width="14.1640625" style="181" customWidth="1"/>
    <col min="253" max="253" width="10.33203125" style="181" customWidth="1"/>
    <col min="254" max="254" width="50.1640625" style="181" customWidth="1"/>
    <col min="255" max="255" width="15" style="181" customWidth="1"/>
    <col min="256" max="256" width="11" style="181" customWidth="1"/>
    <col min="257" max="257" width="52.1640625" style="181" customWidth="1"/>
    <col min="258" max="493" width="9.33203125" style="181"/>
    <col min="494" max="494" width="48.1640625" style="181" customWidth="1"/>
    <col min="495" max="495" width="21.1640625" style="181" bestFit="1" customWidth="1"/>
    <col min="496" max="496" width="13" style="181" customWidth="1"/>
    <col min="497" max="497" width="14.1640625" style="181" customWidth="1"/>
    <col min="498" max="500" width="14.1640625" style="181" bestFit="1" customWidth="1"/>
    <col min="501" max="501" width="3.33203125" style="181" customWidth="1"/>
    <col min="502" max="502" width="13" style="181" customWidth="1"/>
    <col min="503" max="503" width="11.1640625" style="181" customWidth="1"/>
    <col min="504" max="504" width="47.83203125" style="181" customWidth="1"/>
    <col min="505" max="505" width="14.1640625" style="181" bestFit="1" customWidth="1"/>
    <col min="506" max="506" width="10.1640625" style="181" customWidth="1"/>
    <col min="507" max="507" width="57.33203125" style="181" customWidth="1"/>
    <col min="508" max="508" width="14.1640625" style="181" customWidth="1"/>
    <col min="509" max="509" width="10.33203125" style="181" customWidth="1"/>
    <col min="510" max="510" width="50.1640625" style="181" customWidth="1"/>
    <col min="511" max="511" width="15" style="181" customWidth="1"/>
    <col min="512" max="512" width="11" style="181" customWidth="1"/>
    <col min="513" max="513" width="52.1640625" style="181" customWidth="1"/>
    <col min="514" max="749" width="9.33203125" style="181"/>
    <col min="750" max="750" width="48.1640625" style="181" customWidth="1"/>
    <col min="751" max="751" width="21.1640625" style="181" bestFit="1" customWidth="1"/>
    <col min="752" max="752" width="13" style="181" customWidth="1"/>
    <col min="753" max="753" width="14.1640625" style="181" customWidth="1"/>
    <col min="754" max="756" width="14.1640625" style="181" bestFit="1" customWidth="1"/>
    <col min="757" max="757" width="3.33203125" style="181" customWidth="1"/>
    <col min="758" max="758" width="13" style="181" customWidth="1"/>
    <col min="759" max="759" width="11.1640625" style="181" customWidth="1"/>
    <col min="760" max="760" width="47.83203125" style="181" customWidth="1"/>
    <col min="761" max="761" width="14.1640625" style="181" bestFit="1" customWidth="1"/>
    <col min="762" max="762" width="10.1640625" style="181" customWidth="1"/>
    <col min="763" max="763" width="57.33203125" style="181" customWidth="1"/>
    <col min="764" max="764" width="14.1640625" style="181" customWidth="1"/>
    <col min="765" max="765" width="10.33203125" style="181" customWidth="1"/>
    <col min="766" max="766" width="50.1640625" style="181" customWidth="1"/>
    <col min="767" max="767" width="15" style="181" customWidth="1"/>
    <col min="768" max="768" width="11" style="181" customWidth="1"/>
    <col min="769" max="769" width="52.1640625" style="181" customWidth="1"/>
    <col min="770" max="1005" width="9.33203125" style="181"/>
    <col min="1006" max="1006" width="48.1640625" style="181" customWidth="1"/>
    <col min="1007" max="1007" width="21.1640625" style="181" bestFit="1" customWidth="1"/>
    <col min="1008" max="1008" width="13" style="181" customWidth="1"/>
    <col min="1009" max="1009" width="14.1640625" style="181" customWidth="1"/>
    <col min="1010" max="1012" width="14.1640625" style="181" bestFit="1" customWidth="1"/>
    <col min="1013" max="1013" width="3.33203125" style="181" customWidth="1"/>
    <col min="1014" max="1014" width="13" style="181" customWidth="1"/>
    <col min="1015" max="1015" width="11.1640625" style="181" customWidth="1"/>
    <col min="1016" max="1016" width="47.83203125" style="181" customWidth="1"/>
    <col min="1017" max="1017" width="14.1640625" style="181" bestFit="1" customWidth="1"/>
    <col min="1018" max="1018" width="10.1640625" style="181" customWidth="1"/>
    <col min="1019" max="1019" width="57.33203125" style="181" customWidth="1"/>
    <col min="1020" max="1020" width="14.1640625" style="181" customWidth="1"/>
    <col min="1021" max="1021" width="10.33203125" style="181" customWidth="1"/>
    <col min="1022" max="1022" width="50.1640625" style="181" customWidth="1"/>
    <col min="1023" max="1023" width="15" style="181" customWidth="1"/>
    <col min="1024" max="1024" width="11" style="181" customWidth="1"/>
    <col min="1025" max="1025" width="52.1640625" style="181" customWidth="1"/>
    <col min="1026" max="1261" width="9.33203125" style="181"/>
    <col min="1262" max="1262" width="48.1640625" style="181" customWidth="1"/>
    <col min="1263" max="1263" width="21.1640625" style="181" bestFit="1" customWidth="1"/>
    <col min="1264" max="1264" width="13" style="181" customWidth="1"/>
    <col min="1265" max="1265" width="14.1640625" style="181" customWidth="1"/>
    <col min="1266" max="1268" width="14.1640625" style="181" bestFit="1" customWidth="1"/>
    <col min="1269" max="1269" width="3.33203125" style="181" customWidth="1"/>
    <col min="1270" max="1270" width="13" style="181" customWidth="1"/>
    <col min="1271" max="1271" width="11.1640625" style="181" customWidth="1"/>
    <col min="1272" max="1272" width="47.83203125" style="181" customWidth="1"/>
    <col min="1273" max="1273" width="14.1640625" style="181" bestFit="1" customWidth="1"/>
    <col min="1274" max="1274" width="10.1640625" style="181" customWidth="1"/>
    <col min="1275" max="1275" width="57.33203125" style="181" customWidth="1"/>
    <col min="1276" max="1276" width="14.1640625" style="181" customWidth="1"/>
    <col min="1277" max="1277" width="10.33203125" style="181" customWidth="1"/>
    <col min="1278" max="1278" width="50.1640625" style="181" customWidth="1"/>
    <col min="1279" max="1279" width="15" style="181" customWidth="1"/>
    <col min="1280" max="1280" width="11" style="181" customWidth="1"/>
    <col min="1281" max="1281" width="52.1640625" style="181" customWidth="1"/>
    <col min="1282" max="1517" width="9.33203125" style="181"/>
    <col min="1518" max="1518" width="48.1640625" style="181" customWidth="1"/>
    <col min="1519" max="1519" width="21.1640625" style="181" bestFit="1" customWidth="1"/>
    <col min="1520" max="1520" width="13" style="181" customWidth="1"/>
    <col min="1521" max="1521" width="14.1640625" style="181" customWidth="1"/>
    <col min="1522" max="1524" width="14.1640625" style="181" bestFit="1" customWidth="1"/>
    <col min="1525" max="1525" width="3.33203125" style="181" customWidth="1"/>
    <col min="1526" max="1526" width="13" style="181" customWidth="1"/>
    <col min="1527" max="1527" width="11.1640625" style="181" customWidth="1"/>
    <col min="1528" max="1528" width="47.83203125" style="181" customWidth="1"/>
    <col min="1529" max="1529" width="14.1640625" style="181" bestFit="1" customWidth="1"/>
    <col min="1530" max="1530" width="10.1640625" style="181" customWidth="1"/>
    <col min="1531" max="1531" width="57.33203125" style="181" customWidth="1"/>
    <col min="1532" max="1532" width="14.1640625" style="181" customWidth="1"/>
    <col min="1533" max="1533" width="10.33203125" style="181" customWidth="1"/>
    <col min="1534" max="1534" width="50.1640625" style="181" customWidth="1"/>
    <col min="1535" max="1535" width="15" style="181" customWidth="1"/>
    <col min="1536" max="1536" width="11" style="181" customWidth="1"/>
    <col min="1537" max="1537" width="52.1640625" style="181" customWidth="1"/>
    <col min="1538" max="1773" width="9.33203125" style="181"/>
    <col min="1774" max="1774" width="48.1640625" style="181" customWidth="1"/>
    <col min="1775" max="1775" width="21.1640625" style="181" bestFit="1" customWidth="1"/>
    <col min="1776" max="1776" width="13" style="181" customWidth="1"/>
    <col min="1777" max="1777" width="14.1640625" style="181" customWidth="1"/>
    <col min="1778" max="1780" width="14.1640625" style="181" bestFit="1" customWidth="1"/>
    <col min="1781" max="1781" width="3.33203125" style="181" customWidth="1"/>
    <col min="1782" max="1782" width="13" style="181" customWidth="1"/>
    <col min="1783" max="1783" width="11.1640625" style="181" customWidth="1"/>
    <col min="1784" max="1784" width="47.83203125" style="181" customWidth="1"/>
    <col min="1785" max="1785" width="14.1640625" style="181" bestFit="1" customWidth="1"/>
    <col min="1786" max="1786" width="10.1640625" style="181" customWidth="1"/>
    <col min="1787" max="1787" width="57.33203125" style="181" customWidth="1"/>
    <col min="1788" max="1788" width="14.1640625" style="181" customWidth="1"/>
    <col min="1789" max="1789" width="10.33203125" style="181" customWidth="1"/>
    <col min="1790" max="1790" width="50.1640625" style="181" customWidth="1"/>
    <col min="1791" max="1791" width="15" style="181" customWidth="1"/>
    <col min="1792" max="1792" width="11" style="181" customWidth="1"/>
    <col min="1793" max="1793" width="52.1640625" style="181" customWidth="1"/>
    <col min="1794" max="2029" width="9.33203125" style="181"/>
    <col min="2030" max="2030" width="48.1640625" style="181" customWidth="1"/>
    <col min="2031" max="2031" width="21.1640625" style="181" bestFit="1" customWidth="1"/>
    <col min="2032" max="2032" width="13" style="181" customWidth="1"/>
    <col min="2033" max="2033" width="14.1640625" style="181" customWidth="1"/>
    <col min="2034" max="2036" width="14.1640625" style="181" bestFit="1" customWidth="1"/>
    <col min="2037" max="2037" width="3.33203125" style="181" customWidth="1"/>
    <col min="2038" max="2038" width="13" style="181" customWidth="1"/>
    <col min="2039" max="2039" width="11.1640625" style="181" customWidth="1"/>
    <col min="2040" max="2040" width="47.83203125" style="181" customWidth="1"/>
    <col min="2041" max="2041" width="14.1640625" style="181" bestFit="1" customWidth="1"/>
    <col min="2042" max="2042" width="10.1640625" style="181" customWidth="1"/>
    <col min="2043" max="2043" width="57.33203125" style="181" customWidth="1"/>
    <col min="2044" max="2044" width="14.1640625" style="181" customWidth="1"/>
    <col min="2045" max="2045" width="10.33203125" style="181" customWidth="1"/>
    <col min="2046" max="2046" width="50.1640625" style="181" customWidth="1"/>
    <col min="2047" max="2047" width="15" style="181" customWidth="1"/>
    <col min="2048" max="2048" width="11" style="181" customWidth="1"/>
    <col min="2049" max="2049" width="52.1640625" style="181" customWidth="1"/>
    <col min="2050" max="2285" width="9.33203125" style="181"/>
    <col min="2286" max="2286" width="48.1640625" style="181" customWidth="1"/>
    <col min="2287" max="2287" width="21.1640625" style="181" bestFit="1" customWidth="1"/>
    <col min="2288" max="2288" width="13" style="181" customWidth="1"/>
    <col min="2289" max="2289" width="14.1640625" style="181" customWidth="1"/>
    <col min="2290" max="2292" width="14.1640625" style="181" bestFit="1" customWidth="1"/>
    <col min="2293" max="2293" width="3.33203125" style="181" customWidth="1"/>
    <col min="2294" max="2294" width="13" style="181" customWidth="1"/>
    <col min="2295" max="2295" width="11.1640625" style="181" customWidth="1"/>
    <col min="2296" max="2296" width="47.83203125" style="181" customWidth="1"/>
    <col min="2297" max="2297" width="14.1640625" style="181" bestFit="1" customWidth="1"/>
    <col min="2298" max="2298" width="10.1640625" style="181" customWidth="1"/>
    <col min="2299" max="2299" width="57.33203125" style="181" customWidth="1"/>
    <col min="2300" max="2300" width="14.1640625" style="181" customWidth="1"/>
    <col min="2301" max="2301" width="10.33203125" style="181" customWidth="1"/>
    <col min="2302" max="2302" width="50.1640625" style="181" customWidth="1"/>
    <col min="2303" max="2303" width="15" style="181" customWidth="1"/>
    <col min="2304" max="2304" width="11" style="181" customWidth="1"/>
    <col min="2305" max="2305" width="52.1640625" style="181" customWidth="1"/>
    <col min="2306" max="2541" width="9.33203125" style="181"/>
    <col min="2542" max="2542" width="48.1640625" style="181" customWidth="1"/>
    <col min="2543" max="2543" width="21.1640625" style="181" bestFit="1" customWidth="1"/>
    <col min="2544" max="2544" width="13" style="181" customWidth="1"/>
    <col min="2545" max="2545" width="14.1640625" style="181" customWidth="1"/>
    <col min="2546" max="2548" width="14.1640625" style="181" bestFit="1" customWidth="1"/>
    <col min="2549" max="2549" width="3.33203125" style="181" customWidth="1"/>
    <col min="2550" max="2550" width="13" style="181" customWidth="1"/>
    <col min="2551" max="2551" width="11.1640625" style="181" customWidth="1"/>
    <col min="2552" max="2552" width="47.83203125" style="181" customWidth="1"/>
    <col min="2553" max="2553" width="14.1640625" style="181" bestFit="1" customWidth="1"/>
    <col min="2554" max="2554" width="10.1640625" style="181" customWidth="1"/>
    <col min="2555" max="2555" width="57.33203125" style="181" customWidth="1"/>
    <col min="2556" max="2556" width="14.1640625" style="181" customWidth="1"/>
    <col min="2557" max="2557" width="10.33203125" style="181" customWidth="1"/>
    <col min="2558" max="2558" width="50.1640625" style="181" customWidth="1"/>
    <col min="2559" max="2559" width="15" style="181" customWidth="1"/>
    <col min="2560" max="2560" width="11" style="181" customWidth="1"/>
    <col min="2561" max="2561" width="52.1640625" style="181" customWidth="1"/>
    <col min="2562" max="2797" width="9.33203125" style="181"/>
    <col min="2798" max="2798" width="48.1640625" style="181" customWidth="1"/>
    <col min="2799" max="2799" width="21.1640625" style="181" bestFit="1" customWidth="1"/>
    <col min="2800" max="2800" width="13" style="181" customWidth="1"/>
    <col min="2801" max="2801" width="14.1640625" style="181" customWidth="1"/>
    <col min="2802" max="2804" width="14.1640625" style="181" bestFit="1" customWidth="1"/>
    <col min="2805" max="2805" width="3.33203125" style="181" customWidth="1"/>
    <col min="2806" max="2806" width="13" style="181" customWidth="1"/>
    <col min="2807" max="2807" width="11.1640625" style="181" customWidth="1"/>
    <col min="2808" max="2808" width="47.83203125" style="181" customWidth="1"/>
    <col min="2809" max="2809" width="14.1640625" style="181" bestFit="1" customWidth="1"/>
    <col min="2810" max="2810" width="10.1640625" style="181" customWidth="1"/>
    <col min="2811" max="2811" width="57.33203125" style="181" customWidth="1"/>
    <col min="2812" max="2812" width="14.1640625" style="181" customWidth="1"/>
    <col min="2813" max="2813" width="10.33203125" style="181" customWidth="1"/>
    <col min="2814" max="2814" width="50.1640625" style="181" customWidth="1"/>
    <col min="2815" max="2815" width="15" style="181" customWidth="1"/>
    <col min="2816" max="2816" width="11" style="181" customWidth="1"/>
    <col min="2817" max="2817" width="52.1640625" style="181" customWidth="1"/>
    <col min="2818" max="3053" width="9.33203125" style="181"/>
    <col min="3054" max="3054" width="48.1640625" style="181" customWidth="1"/>
    <col min="3055" max="3055" width="21.1640625" style="181" bestFit="1" customWidth="1"/>
    <col min="3056" max="3056" width="13" style="181" customWidth="1"/>
    <col min="3057" max="3057" width="14.1640625" style="181" customWidth="1"/>
    <col min="3058" max="3060" width="14.1640625" style="181" bestFit="1" customWidth="1"/>
    <col min="3061" max="3061" width="3.33203125" style="181" customWidth="1"/>
    <col min="3062" max="3062" width="13" style="181" customWidth="1"/>
    <col min="3063" max="3063" width="11.1640625" style="181" customWidth="1"/>
    <col min="3064" max="3064" width="47.83203125" style="181" customWidth="1"/>
    <col min="3065" max="3065" width="14.1640625" style="181" bestFit="1" customWidth="1"/>
    <col min="3066" max="3066" width="10.1640625" style="181" customWidth="1"/>
    <col min="3067" max="3067" width="57.33203125" style="181" customWidth="1"/>
    <col min="3068" max="3068" width="14.1640625" style="181" customWidth="1"/>
    <col min="3069" max="3069" width="10.33203125" style="181" customWidth="1"/>
    <col min="3070" max="3070" width="50.1640625" style="181" customWidth="1"/>
    <col min="3071" max="3071" width="15" style="181" customWidth="1"/>
    <col min="3072" max="3072" width="11" style="181" customWidth="1"/>
    <col min="3073" max="3073" width="52.1640625" style="181" customWidth="1"/>
    <col min="3074" max="3309" width="9.33203125" style="181"/>
    <col min="3310" max="3310" width="48.1640625" style="181" customWidth="1"/>
    <col min="3311" max="3311" width="21.1640625" style="181" bestFit="1" customWidth="1"/>
    <col min="3312" max="3312" width="13" style="181" customWidth="1"/>
    <col min="3313" max="3313" width="14.1640625" style="181" customWidth="1"/>
    <col min="3314" max="3316" width="14.1640625" style="181" bestFit="1" customWidth="1"/>
    <col min="3317" max="3317" width="3.33203125" style="181" customWidth="1"/>
    <col min="3318" max="3318" width="13" style="181" customWidth="1"/>
    <col min="3319" max="3319" width="11.1640625" style="181" customWidth="1"/>
    <col min="3320" max="3320" width="47.83203125" style="181" customWidth="1"/>
    <col min="3321" max="3321" width="14.1640625" style="181" bestFit="1" customWidth="1"/>
    <col min="3322" max="3322" width="10.1640625" style="181" customWidth="1"/>
    <col min="3323" max="3323" width="57.33203125" style="181" customWidth="1"/>
    <col min="3324" max="3324" width="14.1640625" style="181" customWidth="1"/>
    <col min="3325" max="3325" width="10.33203125" style="181" customWidth="1"/>
    <col min="3326" max="3326" width="50.1640625" style="181" customWidth="1"/>
    <col min="3327" max="3327" width="15" style="181" customWidth="1"/>
    <col min="3328" max="3328" width="11" style="181" customWidth="1"/>
    <col min="3329" max="3329" width="52.1640625" style="181" customWidth="1"/>
    <col min="3330" max="3565" width="9.33203125" style="181"/>
    <col min="3566" max="3566" width="48.1640625" style="181" customWidth="1"/>
    <col min="3567" max="3567" width="21.1640625" style="181" bestFit="1" customWidth="1"/>
    <col min="3568" max="3568" width="13" style="181" customWidth="1"/>
    <col min="3569" max="3569" width="14.1640625" style="181" customWidth="1"/>
    <col min="3570" max="3572" width="14.1640625" style="181" bestFit="1" customWidth="1"/>
    <col min="3573" max="3573" width="3.33203125" style="181" customWidth="1"/>
    <col min="3574" max="3574" width="13" style="181" customWidth="1"/>
    <col min="3575" max="3575" width="11.1640625" style="181" customWidth="1"/>
    <col min="3576" max="3576" width="47.83203125" style="181" customWidth="1"/>
    <col min="3577" max="3577" width="14.1640625" style="181" bestFit="1" customWidth="1"/>
    <col min="3578" max="3578" width="10.1640625" style="181" customWidth="1"/>
    <col min="3579" max="3579" width="57.33203125" style="181" customWidth="1"/>
    <col min="3580" max="3580" width="14.1640625" style="181" customWidth="1"/>
    <col min="3581" max="3581" width="10.33203125" style="181" customWidth="1"/>
    <col min="3582" max="3582" width="50.1640625" style="181" customWidth="1"/>
    <col min="3583" max="3583" width="15" style="181" customWidth="1"/>
    <col min="3584" max="3584" width="11" style="181" customWidth="1"/>
    <col min="3585" max="3585" width="52.1640625" style="181" customWidth="1"/>
    <col min="3586" max="3821" width="9.33203125" style="181"/>
    <col min="3822" max="3822" width="48.1640625" style="181" customWidth="1"/>
    <col min="3823" max="3823" width="21.1640625" style="181" bestFit="1" customWidth="1"/>
    <col min="3824" max="3824" width="13" style="181" customWidth="1"/>
    <col min="3825" max="3825" width="14.1640625" style="181" customWidth="1"/>
    <col min="3826" max="3828" width="14.1640625" style="181" bestFit="1" customWidth="1"/>
    <col min="3829" max="3829" width="3.33203125" style="181" customWidth="1"/>
    <col min="3830" max="3830" width="13" style="181" customWidth="1"/>
    <col min="3831" max="3831" width="11.1640625" style="181" customWidth="1"/>
    <col min="3832" max="3832" width="47.83203125" style="181" customWidth="1"/>
    <col min="3833" max="3833" width="14.1640625" style="181" bestFit="1" customWidth="1"/>
    <col min="3834" max="3834" width="10.1640625" style="181" customWidth="1"/>
    <col min="3835" max="3835" width="57.33203125" style="181" customWidth="1"/>
    <col min="3836" max="3836" width="14.1640625" style="181" customWidth="1"/>
    <col min="3837" max="3837" width="10.33203125" style="181" customWidth="1"/>
    <col min="3838" max="3838" width="50.1640625" style="181" customWidth="1"/>
    <col min="3839" max="3839" width="15" style="181" customWidth="1"/>
    <col min="3840" max="3840" width="11" style="181" customWidth="1"/>
    <col min="3841" max="3841" width="52.1640625" style="181" customWidth="1"/>
    <col min="3842" max="4077" width="9.33203125" style="181"/>
    <col min="4078" max="4078" width="48.1640625" style="181" customWidth="1"/>
    <col min="4079" max="4079" width="21.1640625" style="181" bestFit="1" customWidth="1"/>
    <col min="4080" max="4080" width="13" style="181" customWidth="1"/>
    <col min="4081" max="4081" width="14.1640625" style="181" customWidth="1"/>
    <col min="4082" max="4084" width="14.1640625" style="181" bestFit="1" customWidth="1"/>
    <col min="4085" max="4085" width="3.33203125" style="181" customWidth="1"/>
    <col min="4086" max="4086" width="13" style="181" customWidth="1"/>
    <col min="4087" max="4087" width="11.1640625" style="181" customWidth="1"/>
    <col min="4088" max="4088" width="47.83203125" style="181" customWidth="1"/>
    <col min="4089" max="4089" width="14.1640625" style="181" bestFit="1" customWidth="1"/>
    <col min="4090" max="4090" width="10.1640625" style="181" customWidth="1"/>
    <col min="4091" max="4091" width="57.33203125" style="181" customWidth="1"/>
    <col min="4092" max="4092" width="14.1640625" style="181" customWidth="1"/>
    <col min="4093" max="4093" width="10.33203125" style="181" customWidth="1"/>
    <col min="4094" max="4094" width="50.1640625" style="181" customWidth="1"/>
    <col min="4095" max="4095" width="15" style="181" customWidth="1"/>
    <col min="4096" max="4096" width="11" style="181" customWidth="1"/>
    <col min="4097" max="4097" width="52.1640625" style="181" customWidth="1"/>
    <col min="4098" max="4333" width="9.33203125" style="181"/>
    <col min="4334" max="4334" width="48.1640625" style="181" customWidth="1"/>
    <col min="4335" max="4335" width="21.1640625" style="181" bestFit="1" customWidth="1"/>
    <col min="4336" max="4336" width="13" style="181" customWidth="1"/>
    <col min="4337" max="4337" width="14.1640625" style="181" customWidth="1"/>
    <col min="4338" max="4340" width="14.1640625" style="181" bestFit="1" customWidth="1"/>
    <col min="4341" max="4341" width="3.33203125" style="181" customWidth="1"/>
    <col min="4342" max="4342" width="13" style="181" customWidth="1"/>
    <col min="4343" max="4343" width="11.1640625" style="181" customWidth="1"/>
    <col min="4344" max="4344" width="47.83203125" style="181" customWidth="1"/>
    <col min="4345" max="4345" width="14.1640625" style="181" bestFit="1" customWidth="1"/>
    <col min="4346" max="4346" width="10.1640625" style="181" customWidth="1"/>
    <col min="4347" max="4347" width="57.33203125" style="181" customWidth="1"/>
    <col min="4348" max="4348" width="14.1640625" style="181" customWidth="1"/>
    <col min="4349" max="4349" width="10.33203125" style="181" customWidth="1"/>
    <col min="4350" max="4350" width="50.1640625" style="181" customWidth="1"/>
    <col min="4351" max="4351" width="15" style="181" customWidth="1"/>
    <col min="4352" max="4352" width="11" style="181" customWidth="1"/>
    <col min="4353" max="4353" width="52.1640625" style="181" customWidth="1"/>
    <col min="4354" max="4589" width="9.33203125" style="181"/>
    <col min="4590" max="4590" width="48.1640625" style="181" customWidth="1"/>
    <col min="4591" max="4591" width="21.1640625" style="181" bestFit="1" customWidth="1"/>
    <col min="4592" max="4592" width="13" style="181" customWidth="1"/>
    <col min="4593" max="4593" width="14.1640625" style="181" customWidth="1"/>
    <col min="4594" max="4596" width="14.1640625" style="181" bestFit="1" customWidth="1"/>
    <col min="4597" max="4597" width="3.33203125" style="181" customWidth="1"/>
    <col min="4598" max="4598" width="13" style="181" customWidth="1"/>
    <col min="4599" max="4599" width="11.1640625" style="181" customWidth="1"/>
    <col min="4600" max="4600" width="47.83203125" style="181" customWidth="1"/>
    <col min="4601" max="4601" width="14.1640625" style="181" bestFit="1" customWidth="1"/>
    <col min="4602" max="4602" width="10.1640625" style="181" customWidth="1"/>
    <col min="4603" max="4603" width="57.33203125" style="181" customWidth="1"/>
    <col min="4604" max="4604" width="14.1640625" style="181" customWidth="1"/>
    <col min="4605" max="4605" width="10.33203125" style="181" customWidth="1"/>
    <col min="4606" max="4606" width="50.1640625" style="181" customWidth="1"/>
    <col min="4607" max="4607" width="15" style="181" customWidth="1"/>
    <col min="4608" max="4608" width="11" style="181" customWidth="1"/>
    <col min="4609" max="4609" width="52.1640625" style="181" customWidth="1"/>
    <col min="4610" max="4845" width="9.33203125" style="181"/>
    <col min="4846" max="4846" width="48.1640625" style="181" customWidth="1"/>
    <col min="4847" max="4847" width="21.1640625" style="181" bestFit="1" customWidth="1"/>
    <col min="4848" max="4848" width="13" style="181" customWidth="1"/>
    <col min="4849" max="4849" width="14.1640625" style="181" customWidth="1"/>
    <col min="4850" max="4852" width="14.1640625" style="181" bestFit="1" customWidth="1"/>
    <col min="4853" max="4853" width="3.33203125" style="181" customWidth="1"/>
    <col min="4854" max="4854" width="13" style="181" customWidth="1"/>
    <col min="4855" max="4855" width="11.1640625" style="181" customWidth="1"/>
    <col min="4856" max="4856" width="47.83203125" style="181" customWidth="1"/>
    <col min="4857" max="4857" width="14.1640625" style="181" bestFit="1" customWidth="1"/>
    <col min="4858" max="4858" width="10.1640625" style="181" customWidth="1"/>
    <col min="4859" max="4859" width="57.33203125" style="181" customWidth="1"/>
    <col min="4860" max="4860" width="14.1640625" style="181" customWidth="1"/>
    <col min="4861" max="4861" width="10.33203125" style="181" customWidth="1"/>
    <col min="4862" max="4862" width="50.1640625" style="181" customWidth="1"/>
    <col min="4863" max="4863" width="15" style="181" customWidth="1"/>
    <col min="4864" max="4864" width="11" style="181" customWidth="1"/>
    <col min="4865" max="4865" width="52.1640625" style="181" customWidth="1"/>
    <col min="4866" max="5101" width="9.33203125" style="181"/>
    <col min="5102" max="5102" width="48.1640625" style="181" customWidth="1"/>
    <col min="5103" max="5103" width="21.1640625" style="181" bestFit="1" customWidth="1"/>
    <col min="5104" max="5104" width="13" style="181" customWidth="1"/>
    <col min="5105" max="5105" width="14.1640625" style="181" customWidth="1"/>
    <col min="5106" max="5108" width="14.1640625" style="181" bestFit="1" customWidth="1"/>
    <col min="5109" max="5109" width="3.33203125" style="181" customWidth="1"/>
    <col min="5110" max="5110" width="13" style="181" customWidth="1"/>
    <col min="5111" max="5111" width="11.1640625" style="181" customWidth="1"/>
    <col min="5112" max="5112" width="47.83203125" style="181" customWidth="1"/>
    <col min="5113" max="5113" width="14.1640625" style="181" bestFit="1" customWidth="1"/>
    <col min="5114" max="5114" width="10.1640625" style="181" customWidth="1"/>
    <col min="5115" max="5115" width="57.33203125" style="181" customWidth="1"/>
    <col min="5116" max="5116" width="14.1640625" style="181" customWidth="1"/>
    <col min="5117" max="5117" width="10.33203125" style="181" customWidth="1"/>
    <col min="5118" max="5118" width="50.1640625" style="181" customWidth="1"/>
    <col min="5119" max="5119" width="15" style="181" customWidth="1"/>
    <col min="5120" max="5120" width="11" style="181" customWidth="1"/>
    <col min="5121" max="5121" width="52.1640625" style="181" customWidth="1"/>
    <col min="5122" max="5357" width="9.33203125" style="181"/>
    <col min="5358" max="5358" width="48.1640625" style="181" customWidth="1"/>
    <col min="5359" max="5359" width="21.1640625" style="181" bestFit="1" customWidth="1"/>
    <col min="5360" max="5360" width="13" style="181" customWidth="1"/>
    <col min="5361" max="5361" width="14.1640625" style="181" customWidth="1"/>
    <col min="5362" max="5364" width="14.1640625" style="181" bestFit="1" customWidth="1"/>
    <col min="5365" max="5365" width="3.33203125" style="181" customWidth="1"/>
    <col min="5366" max="5366" width="13" style="181" customWidth="1"/>
    <col min="5367" max="5367" width="11.1640625" style="181" customWidth="1"/>
    <col min="5368" max="5368" width="47.83203125" style="181" customWidth="1"/>
    <col min="5369" max="5369" width="14.1640625" style="181" bestFit="1" customWidth="1"/>
    <col min="5370" max="5370" width="10.1640625" style="181" customWidth="1"/>
    <col min="5371" max="5371" width="57.33203125" style="181" customWidth="1"/>
    <col min="5372" max="5372" width="14.1640625" style="181" customWidth="1"/>
    <col min="5373" max="5373" width="10.33203125" style="181" customWidth="1"/>
    <col min="5374" max="5374" width="50.1640625" style="181" customWidth="1"/>
    <col min="5375" max="5375" width="15" style="181" customWidth="1"/>
    <col min="5376" max="5376" width="11" style="181" customWidth="1"/>
    <col min="5377" max="5377" width="52.1640625" style="181" customWidth="1"/>
    <col min="5378" max="5613" width="9.33203125" style="181"/>
    <col min="5614" max="5614" width="48.1640625" style="181" customWidth="1"/>
    <col min="5615" max="5615" width="21.1640625" style="181" bestFit="1" customWidth="1"/>
    <col min="5616" max="5616" width="13" style="181" customWidth="1"/>
    <col min="5617" max="5617" width="14.1640625" style="181" customWidth="1"/>
    <col min="5618" max="5620" width="14.1640625" style="181" bestFit="1" customWidth="1"/>
    <col min="5621" max="5621" width="3.33203125" style="181" customWidth="1"/>
    <col min="5622" max="5622" width="13" style="181" customWidth="1"/>
    <col min="5623" max="5623" width="11.1640625" style="181" customWidth="1"/>
    <col min="5624" max="5624" width="47.83203125" style="181" customWidth="1"/>
    <col min="5625" max="5625" width="14.1640625" style="181" bestFit="1" customWidth="1"/>
    <col min="5626" max="5626" width="10.1640625" style="181" customWidth="1"/>
    <col min="5627" max="5627" width="57.33203125" style="181" customWidth="1"/>
    <col min="5628" max="5628" width="14.1640625" style="181" customWidth="1"/>
    <col min="5629" max="5629" width="10.33203125" style="181" customWidth="1"/>
    <col min="5630" max="5630" width="50.1640625" style="181" customWidth="1"/>
    <col min="5631" max="5631" width="15" style="181" customWidth="1"/>
    <col min="5632" max="5632" width="11" style="181" customWidth="1"/>
    <col min="5633" max="5633" width="52.1640625" style="181" customWidth="1"/>
    <col min="5634" max="5869" width="9.33203125" style="181"/>
    <col min="5870" max="5870" width="48.1640625" style="181" customWidth="1"/>
    <col min="5871" max="5871" width="21.1640625" style="181" bestFit="1" customWidth="1"/>
    <col min="5872" max="5872" width="13" style="181" customWidth="1"/>
    <col min="5873" max="5873" width="14.1640625" style="181" customWidth="1"/>
    <col min="5874" max="5876" width="14.1640625" style="181" bestFit="1" customWidth="1"/>
    <col min="5877" max="5877" width="3.33203125" style="181" customWidth="1"/>
    <col min="5878" max="5878" width="13" style="181" customWidth="1"/>
    <col min="5879" max="5879" width="11.1640625" style="181" customWidth="1"/>
    <col min="5880" max="5880" width="47.83203125" style="181" customWidth="1"/>
    <col min="5881" max="5881" width="14.1640625" style="181" bestFit="1" customWidth="1"/>
    <col min="5882" max="5882" width="10.1640625" style="181" customWidth="1"/>
    <col min="5883" max="5883" width="57.33203125" style="181" customWidth="1"/>
    <col min="5884" max="5884" width="14.1640625" style="181" customWidth="1"/>
    <col min="5885" max="5885" width="10.33203125" style="181" customWidth="1"/>
    <col min="5886" max="5886" width="50.1640625" style="181" customWidth="1"/>
    <col min="5887" max="5887" width="15" style="181" customWidth="1"/>
    <col min="5888" max="5888" width="11" style="181" customWidth="1"/>
    <col min="5889" max="5889" width="52.1640625" style="181" customWidth="1"/>
    <col min="5890" max="6125" width="9.33203125" style="181"/>
    <col min="6126" max="6126" width="48.1640625" style="181" customWidth="1"/>
    <col min="6127" max="6127" width="21.1640625" style="181" bestFit="1" customWidth="1"/>
    <col min="6128" max="6128" width="13" style="181" customWidth="1"/>
    <col min="6129" max="6129" width="14.1640625" style="181" customWidth="1"/>
    <col min="6130" max="6132" width="14.1640625" style="181" bestFit="1" customWidth="1"/>
    <col min="6133" max="6133" width="3.33203125" style="181" customWidth="1"/>
    <col min="6134" max="6134" width="13" style="181" customWidth="1"/>
    <col min="6135" max="6135" width="11.1640625" style="181" customWidth="1"/>
    <col min="6136" max="6136" width="47.83203125" style="181" customWidth="1"/>
    <col min="6137" max="6137" width="14.1640625" style="181" bestFit="1" customWidth="1"/>
    <col min="6138" max="6138" width="10.1640625" style="181" customWidth="1"/>
    <col min="6139" max="6139" width="57.33203125" style="181" customWidth="1"/>
    <col min="6140" max="6140" width="14.1640625" style="181" customWidth="1"/>
    <col min="6141" max="6141" width="10.33203125" style="181" customWidth="1"/>
    <col min="6142" max="6142" width="50.1640625" style="181" customWidth="1"/>
    <col min="6143" max="6143" width="15" style="181" customWidth="1"/>
    <col min="6144" max="6144" width="11" style="181" customWidth="1"/>
    <col min="6145" max="6145" width="52.1640625" style="181" customWidth="1"/>
    <col min="6146" max="6381" width="9.33203125" style="181"/>
    <col min="6382" max="6382" width="48.1640625" style="181" customWidth="1"/>
    <col min="6383" max="6383" width="21.1640625" style="181" bestFit="1" customWidth="1"/>
    <col min="6384" max="6384" width="13" style="181" customWidth="1"/>
    <col min="6385" max="6385" width="14.1640625" style="181" customWidth="1"/>
    <col min="6386" max="6388" width="14.1640625" style="181" bestFit="1" customWidth="1"/>
    <col min="6389" max="6389" width="3.33203125" style="181" customWidth="1"/>
    <col min="6390" max="6390" width="13" style="181" customWidth="1"/>
    <col min="6391" max="6391" width="11.1640625" style="181" customWidth="1"/>
    <col min="6392" max="6392" width="47.83203125" style="181" customWidth="1"/>
    <col min="6393" max="6393" width="14.1640625" style="181" bestFit="1" customWidth="1"/>
    <col min="6394" max="6394" width="10.1640625" style="181" customWidth="1"/>
    <col min="6395" max="6395" width="57.33203125" style="181" customWidth="1"/>
    <col min="6396" max="6396" width="14.1640625" style="181" customWidth="1"/>
    <col min="6397" max="6397" width="10.33203125" style="181" customWidth="1"/>
    <col min="6398" max="6398" width="50.1640625" style="181" customWidth="1"/>
    <col min="6399" max="6399" width="15" style="181" customWidth="1"/>
    <col min="6400" max="6400" width="11" style="181" customWidth="1"/>
    <col min="6401" max="6401" width="52.1640625" style="181" customWidth="1"/>
    <col min="6402" max="6637" width="9.33203125" style="181"/>
    <col min="6638" max="6638" width="48.1640625" style="181" customWidth="1"/>
    <col min="6639" max="6639" width="21.1640625" style="181" bestFit="1" customWidth="1"/>
    <col min="6640" max="6640" width="13" style="181" customWidth="1"/>
    <col min="6641" max="6641" width="14.1640625" style="181" customWidth="1"/>
    <col min="6642" max="6644" width="14.1640625" style="181" bestFit="1" customWidth="1"/>
    <col min="6645" max="6645" width="3.33203125" style="181" customWidth="1"/>
    <col min="6646" max="6646" width="13" style="181" customWidth="1"/>
    <col min="6647" max="6647" width="11.1640625" style="181" customWidth="1"/>
    <col min="6648" max="6648" width="47.83203125" style="181" customWidth="1"/>
    <col min="6649" max="6649" width="14.1640625" style="181" bestFit="1" customWidth="1"/>
    <col min="6650" max="6650" width="10.1640625" style="181" customWidth="1"/>
    <col min="6651" max="6651" width="57.33203125" style="181" customWidth="1"/>
    <col min="6652" max="6652" width="14.1640625" style="181" customWidth="1"/>
    <col min="6653" max="6653" width="10.33203125" style="181" customWidth="1"/>
    <col min="6654" max="6654" width="50.1640625" style="181" customWidth="1"/>
    <col min="6655" max="6655" width="15" style="181" customWidth="1"/>
    <col min="6656" max="6656" width="11" style="181" customWidth="1"/>
    <col min="6657" max="6657" width="52.1640625" style="181" customWidth="1"/>
    <col min="6658" max="6893" width="9.33203125" style="181"/>
    <col min="6894" max="6894" width="48.1640625" style="181" customWidth="1"/>
    <col min="6895" max="6895" width="21.1640625" style="181" bestFit="1" customWidth="1"/>
    <col min="6896" max="6896" width="13" style="181" customWidth="1"/>
    <col min="6897" max="6897" width="14.1640625" style="181" customWidth="1"/>
    <col min="6898" max="6900" width="14.1640625" style="181" bestFit="1" customWidth="1"/>
    <col min="6901" max="6901" width="3.33203125" style="181" customWidth="1"/>
    <col min="6902" max="6902" width="13" style="181" customWidth="1"/>
    <col min="6903" max="6903" width="11.1640625" style="181" customWidth="1"/>
    <col min="6904" max="6904" width="47.83203125" style="181" customWidth="1"/>
    <col min="6905" max="6905" width="14.1640625" style="181" bestFit="1" customWidth="1"/>
    <col min="6906" max="6906" width="10.1640625" style="181" customWidth="1"/>
    <col min="6907" max="6907" width="57.33203125" style="181" customWidth="1"/>
    <col min="6908" max="6908" width="14.1640625" style="181" customWidth="1"/>
    <col min="6909" max="6909" width="10.33203125" style="181" customWidth="1"/>
    <col min="6910" max="6910" width="50.1640625" style="181" customWidth="1"/>
    <col min="6911" max="6911" width="15" style="181" customWidth="1"/>
    <col min="6912" max="6912" width="11" style="181" customWidth="1"/>
    <col min="6913" max="6913" width="52.1640625" style="181" customWidth="1"/>
    <col min="6914" max="7149" width="9.33203125" style="181"/>
    <col min="7150" max="7150" width="48.1640625" style="181" customWidth="1"/>
    <col min="7151" max="7151" width="21.1640625" style="181" bestFit="1" customWidth="1"/>
    <col min="7152" max="7152" width="13" style="181" customWidth="1"/>
    <col min="7153" max="7153" width="14.1640625" style="181" customWidth="1"/>
    <col min="7154" max="7156" width="14.1640625" style="181" bestFit="1" customWidth="1"/>
    <col min="7157" max="7157" width="3.33203125" style="181" customWidth="1"/>
    <col min="7158" max="7158" width="13" style="181" customWidth="1"/>
    <col min="7159" max="7159" width="11.1640625" style="181" customWidth="1"/>
    <col min="7160" max="7160" width="47.83203125" style="181" customWidth="1"/>
    <col min="7161" max="7161" width="14.1640625" style="181" bestFit="1" customWidth="1"/>
    <col min="7162" max="7162" width="10.1640625" style="181" customWidth="1"/>
    <col min="7163" max="7163" width="57.33203125" style="181" customWidth="1"/>
    <col min="7164" max="7164" width="14.1640625" style="181" customWidth="1"/>
    <col min="7165" max="7165" width="10.33203125" style="181" customWidth="1"/>
    <col min="7166" max="7166" width="50.1640625" style="181" customWidth="1"/>
    <col min="7167" max="7167" width="15" style="181" customWidth="1"/>
    <col min="7168" max="7168" width="11" style="181" customWidth="1"/>
    <col min="7169" max="7169" width="52.1640625" style="181" customWidth="1"/>
    <col min="7170" max="7405" width="9.33203125" style="181"/>
    <col min="7406" max="7406" width="48.1640625" style="181" customWidth="1"/>
    <col min="7407" max="7407" width="21.1640625" style="181" bestFit="1" customWidth="1"/>
    <col min="7408" max="7408" width="13" style="181" customWidth="1"/>
    <col min="7409" max="7409" width="14.1640625" style="181" customWidth="1"/>
    <col min="7410" max="7412" width="14.1640625" style="181" bestFit="1" customWidth="1"/>
    <col min="7413" max="7413" width="3.33203125" style="181" customWidth="1"/>
    <col min="7414" max="7414" width="13" style="181" customWidth="1"/>
    <col min="7415" max="7415" width="11.1640625" style="181" customWidth="1"/>
    <col min="7416" max="7416" width="47.83203125" style="181" customWidth="1"/>
    <col min="7417" max="7417" width="14.1640625" style="181" bestFit="1" customWidth="1"/>
    <col min="7418" max="7418" width="10.1640625" style="181" customWidth="1"/>
    <col min="7419" max="7419" width="57.33203125" style="181" customWidth="1"/>
    <col min="7420" max="7420" width="14.1640625" style="181" customWidth="1"/>
    <col min="7421" max="7421" width="10.33203125" style="181" customWidth="1"/>
    <col min="7422" max="7422" width="50.1640625" style="181" customWidth="1"/>
    <col min="7423" max="7423" width="15" style="181" customWidth="1"/>
    <col min="7424" max="7424" width="11" style="181" customWidth="1"/>
    <col min="7425" max="7425" width="52.1640625" style="181" customWidth="1"/>
    <col min="7426" max="7661" width="9.33203125" style="181"/>
    <col min="7662" max="7662" width="48.1640625" style="181" customWidth="1"/>
    <col min="7663" max="7663" width="21.1640625" style="181" bestFit="1" customWidth="1"/>
    <col min="7664" max="7664" width="13" style="181" customWidth="1"/>
    <col min="7665" max="7665" width="14.1640625" style="181" customWidth="1"/>
    <col min="7666" max="7668" width="14.1640625" style="181" bestFit="1" customWidth="1"/>
    <col min="7669" max="7669" width="3.33203125" style="181" customWidth="1"/>
    <col min="7670" max="7670" width="13" style="181" customWidth="1"/>
    <col min="7671" max="7671" width="11.1640625" style="181" customWidth="1"/>
    <col min="7672" max="7672" width="47.83203125" style="181" customWidth="1"/>
    <col min="7673" max="7673" width="14.1640625" style="181" bestFit="1" customWidth="1"/>
    <col min="7674" max="7674" width="10.1640625" style="181" customWidth="1"/>
    <col min="7675" max="7675" width="57.33203125" style="181" customWidth="1"/>
    <col min="7676" max="7676" width="14.1640625" style="181" customWidth="1"/>
    <col min="7677" max="7677" width="10.33203125" style="181" customWidth="1"/>
    <col min="7678" max="7678" width="50.1640625" style="181" customWidth="1"/>
    <col min="7679" max="7679" width="15" style="181" customWidth="1"/>
    <col min="7680" max="7680" width="11" style="181" customWidth="1"/>
    <col min="7681" max="7681" width="52.1640625" style="181" customWidth="1"/>
    <col min="7682" max="7917" width="9.33203125" style="181"/>
    <col min="7918" max="7918" width="48.1640625" style="181" customWidth="1"/>
    <col min="7919" max="7919" width="21.1640625" style="181" bestFit="1" customWidth="1"/>
    <col min="7920" max="7920" width="13" style="181" customWidth="1"/>
    <col min="7921" max="7921" width="14.1640625" style="181" customWidth="1"/>
    <col min="7922" max="7924" width="14.1640625" style="181" bestFit="1" customWidth="1"/>
    <col min="7925" max="7925" width="3.33203125" style="181" customWidth="1"/>
    <col min="7926" max="7926" width="13" style="181" customWidth="1"/>
    <col min="7927" max="7927" width="11.1640625" style="181" customWidth="1"/>
    <col min="7928" max="7928" width="47.83203125" style="181" customWidth="1"/>
    <col min="7929" max="7929" width="14.1640625" style="181" bestFit="1" customWidth="1"/>
    <col min="7930" max="7930" width="10.1640625" style="181" customWidth="1"/>
    <col min="7931" max="7931" width="57.33203125" style="181" customWidth="1"/>
    <col min="7932" max="7932" width="14.1640625" style="181" customWidth="1"/>
    <col min="7933" max="7933" width="10.33203125" style="181" customWidth="1"/>
    <col min="7934" max="7934" width="50.1640625" style="181" customWidth="1"/>
    <col min="7935" max="7935" width="15" style="181" customWidth="1"/>
    <col min="7936" max="7936" width="11" style="181" customWidth="1"/>
    <col min="7937" max="7937" width="52.1640625" style="181" customWidth="1"/>
    <col min="7938" max="8173" width="9.33203125" style="181"/>
    <col min="8174" max="8174" width="48.1640625" style="181" customWidth="1"/>
    <col min="8175" max="8175" width="21.1640625" style="181" bestFit="1" customWidth="1"/>
    <col min="8176" max="8176" width="13" style="181" customWidth="1"/>
    <col min="8177" max="8177" width="14.1640625" style="181" customWidth="1"/>
    <col min="8178" max="8180" width="14.1640625" style="181" bestFit="1" customWidth="1"/>
    <col min="8181" max="8181" width="3.33203125" style="181" customWidth="1"/>
    <col min="8182" max="8182" width="13" style="181" customWidth="1"/>
    <col min="8183" max="8183" width="11.1640625" style="181" customWidth="1"/>
    <col min="8184" max="8184" width="47.83203125" style="181" customWidth="1"/>
    <col min="8185" max="8185" width="14.1640625" style="181" bestFit="1" customWidth="1"/>
    <col min="8186" max="8186" width="10.1640625" style="181" customWidth="1"/>
    <col min="8187" max="8187" width="57.33203125" style="181" customWidth="1"/>
    <col min="8188" max="8188" width="14.1640625" style="181" customWidth="1"/>
    <col min="8189" max="8189" width="10.33203125" style="181" customWidth="1"/>
    <col min="8190" max="8190" width="50.1640625" style="181" customWidth="1"/>
    <col min="8191" max="8191" width="15" style="181" customWidth="1"/>
    <col min="8192" max="8192" width="11" style="181" customWidth="1"/>
    <col min="8193" max="8193" width="52.1640625" style="181" customWidth="1"/>
    <col min="8194" max="8429" width="9.33203125" style="181"/>
    <col min="8430" max="8430" width="48.1640625" style="181" customWidth="1"/>
    <col min="8431" max="8431" width="21.1640625" style="181" bestFit="1" customWidth="1"/>
    <col min="8432" max="8432" width="13" style="181" customWidth="1"/>
    <col min="8433" max="8433" width="14.1640625" style="181" customWidth="1"/>
    <col min="8434" max="8436" width="14.1640625" style="181" bestFit="1" customWidth="1"/>
    <col min="8437" max="8437" width="3.33203125" style="181" customWidth="1"/>
    <col min="8438" max="8438" width="13" style="181" customWidth="1"/>
    <col min="8439" max="8439" width="11.1640625" style="181" customWidth="1"/>
    <col min="8440" max="8440" width="47.83203125" style="181" customWidth="1"/>
    <col min="8441" max="8441" width="14.1640625" style="181" bestFit="1" customWidth="1"/>
    <col min="8442" max="8442" width="10.1640625" style="181" customWidth="1"/>
    <col min="8443" max="8443" width="57.33203125" style="181" customWidth="1"/>
    <col min="8444" max="8444" width="14.1640625" style="181" customWidth="1"/>
    <col min="8445" max="8445" width="10.33203125" style="181" customWidth="1"/>
    <col min="8446" max="8446" width="50.1640625" style="181" customWidth="1"/>
    <col min="8447" max="8447" width="15" style="181" customWidth="1"/>
    <col min="8448" max="8448" width="11" style="181" customWidth="1"/>
    <col min="8449" max="8449" width="52.1640625" style="181" customWidth="1"/>
    <col min="8450" max="8685" width="9.33203125" style="181"/>
    <col min="8686" max="8686" width="48.1640625" style="181" customWidth="1"/>
    <col min="8687" max="8687" width="21.1640625" style="181" bestFit="1" customWidth="1"/>
    <col min="8688" max="8688" width="13" style="181" customWidth="1"/>
    <col min="8689" max="8689" width="14.1640625" style="181" customWidth="1"/>
    <col min="8690" max="8692" width="14.1640625" style="181" bestFit="1" customWidth="1"/>
    <col min="8693" max="8693" width="3.33203125" style="181" customWidth="1"/>
    <col min="8694" max="8694" width="13" style="181" customWidth="1"/>
    <col min="8695" max="8695" width="11.1640625" style="181" customWidth="1"/>
    <col min="8696" max="8696" width="47.83203125" style="181" customWidth="1"/>
    <col min="8697" max="8697" width="14.1640625" style="181" bestFit="1" customWidth="1"/>
    <col min="8698" max="8698" width="10.1640625" style="181" customWidth="1"/>
    <col min="8699" max="8699" width="57.33203125" style="181" customWidth="1"/>
    <col min="8700" max="8700" width="14.1640625" style="181" customWidth="1"/>
    <col min="8701" max="8701" width="10.33203125" style="181" customWidth="1"/>
    <col min="8702" max="8702" width="50.1640625" style="181" customWidth="1"/>
    <col min="8703" max="8703" width="15" style="181" customWidth="1"/>
    <col min="8704" max="8704" width="11" style="181" customWidth="1"/>
    <col min="8705" max="8705" width="52.1640625" style="181" customWidth="1"/>
    <col min="8706" max="8941" width="9.33203125" style="181"/>
    <col min="8942" max="8942" width="48.1640625" style="181" customWidth="1"/>
    <col min="8943" max="8943" width="21.1640625" style="181" bestFit="1" customWidth="1"/>
    <col min="8944" max="8944" width="13" style="181" customWidth="1"/>
    <col min="8945" max="8945" width="14.1640625" style="181" customWidth="1"/>
    <col min="8946" max="8948" width="14.1640625" style="181" bestFit="1" customWidth="1"/>
    <col min="8949" max="8949" width="3.33203125" style="181" customWidth="1"/>
    <col min="8950" max="8950" width="13" style="181" customWidth="1"/>
    <col min="8951" max="8951" width="11.1640625" style="181" customWidth="1"/>
    <col min="8952" max="8952" width="47.83203125" style="181" customWidth="1"/>
    <col min="8953" max="8953" width="14.1640625" style="181" bestFit="1" customWidth="1"/>
    <col min="8954" max="8954" width="10.1640625" style="181" customWidth="1"/>
    <col min="8955" max="8955" width="57.33203125" style="181" customWidth="1"/>
    <col min="8956" max="8956" width="14.1640625" style="181" customWidth="1"/>
    <col min="8957" max="8957" width="10.33203125" style="181" customWidth="1"/>
    <col min="8958" max="8958" width="50.1640625" style="181" customWidth="1"/>
    <col min="8959" max="8959" width="15" style="181" customWidth="1"/>
    <col min="8960" max="8960" width="11" style="181" customWidth="1"/>
    <col min="8961" max="8961" width="52.1640625" style="181" customWidth="1"/>
    <col min="8962" max="9197" width="9.33203125" style="181"/>
    <col min="9198" max="9198" width="48.1640625" style="181" customWidth="1"/>
    <col min="9199" max="9199" width="21.1640625" style="181" bestFit="1" customWidth="1"/>
    <col min="9200" max="9200" width="13" style="181" customWidth="1"/>
    <col min="9201" max="9201" width="14.1640625" style="181" customWidth="1"/>
    <col min="9202" max="9204" width="14.1640625" style="181" bestFit="1" customWidth="1"/>
    <col min="9205" max="9205" width="3.33203125" style="181" customWidth="1"/>
    <col min="9206" max="9206" width="13" style="181" customWidth="1"/>
    <col min="9207" max="9207" width="11.1640625" style="181" customWidth="1"/>
    <col min="9208" max="9208" width="47.83203125" style="181" customWidth="1"/>
    <col min="9209" max="9209" width="14.1640625" style="181" bestFit="1" customWidth="1"/>
    <col min="9210" max="9210" width="10.1640625" style="181" customWidth="1"/>
    <col min="9211" max="9211" width="57.33203125" style="181" customWidth="1"/>
    <col min="9212" max="9212" width="14.1640625" style="181" customWidth="1"/>
    <col min="9213" max="9213" width="10.33203125" style="181" customWidth="1"/>
    <col min="9214" max="9214" width="50.1640625" style="181" customWidth="1"/>
    <col min="9215" max="9215" width="15" style="181" customWidth="1"/>
    <col min="9216" max="9216" width="11" style="181" customWidth="1"/>
    <col min="9217" max="9217" width="52.1640625" style="181" customWidth="1"/>
    <col min="9218" max="9453" width="9.33203125" style="181"/>
    <col min="9454" max="9454" width="48.1640625" style="181" customWidth="1"/>
    <col min="9455" max="9455" width="21.1640625" style="181" bestFit="1" customWidth="1"/>
    <col min="9456" max="9456" width="13" style="181" customWidth="1"/>
    <col min="9457" max="9457" width="14.1640625" style="181" customWidth="1"/>
    <col min="9458" max="9460" width="14.1640625" style="181" bestFit="1" customWidth="1"/>
    <col min="9461" max="9461" width="3.33203125" style="181" customWidth="1"/>
    <col min="9462" max="9462" width="13" style="181" customWidth="1"/>
    <col min="9463" max="9463" width="11.1640625" style="181" customWidth="1"/>
    <col min="9464" max="9464" width="47.83203125" style="181" customWidth="1"/>
    <col min="9465" max="9465" width="14.1640625" style="181" bestFit="1" customWidth="1"/>
    <col min="9466" max="9466" width="10.1640625" style="181" customWidth="1"/>
    <col min="9467" max="9467" width="57.33203125" style="181" customWidth="1"/>
    <col min="9468" max="9468" width="14.1640625" style="181" customWidth="1"/>
    <col min="9469" max="9469" width="10.33203125" style="181" customWidth="1"/>
    <col min="9470" max="9470" width="50.1640625" style="181" customWidth="1"/>
    <col min="9471" max="9471" width="15" style="181" customWidth="1"/>
    <col min="9472" max="9472" width="11" style="181" customWidth="1"/>
    <col min="9473" max="9473" width="52.1640625" style="181" customWidth="1"/>
    <col min="9474" max="9709" width="9.33203125" style="181"/>
    <col min="9710" max="9710" width="48.1640625" style="181" customWidth="1"/>
    <col min="9711" max="9711" width="21.1640625" style="181" bestFit="1" customWidth="1"/>
    <col min="9712" max="9712" width="13" style="181" customWidth="1"/>
    <col min="9713" max="9713" width="14.1640625" style="181" customWidth="1"/>
    <col min="9714" max="9716" width="14.1640625" style="181" bestFit="1" customWidth="1"/>
    <col min="9717" max="9717" width="3.33203125" style="181" customWidth="1"/>
    <col min="9718" max="9718" width="13" style="181" customWidth="1"/>
    <col min="9719" max="9719" width="11.1640625" style="181" customWidth="1"/>
    <col min="9720" max="9720" width="47.83203125" style="181" customWidth="1"/>
    <col min="9721" max="9721" width="14.1640625" style="181" bestFit="1" customWidth="1"/>
    <col min="9722" max="9722" width="10.1640625" style="181" customWidth="1"/>
    <col min="9723" max="9723" width="57.33203125" style="181" customWidth="1"/>
    <col min="9724" max="9724" width="14.1640625" style="181" customWidth="1"/>
    <col min="9725" max="9725" width="10.33203125" style="181" customWidth="1"/>
    <col min="9726" max="9726" width="50.1640625" style="181" customWidth="1"/>
    <col min="9727" max="9727" width="15" style="181" customWidth="1"/>
    <col min="9728" max="9728" width="11" style="181" customWidth="1"/>
    <col min="9729" max="9729" width="52.1640625" style="181" customWidth="1"/>
    <col min="9730" max="9965" width="9.33203125" style="181"/>
    <col min="9966" max="9966" width="48.1640625" style="181" customWidth="1"/>
    <col min="9967" max="9967" width="21.1640625" style="181" bestFit="1" customWidth="1"/>
    <col min="9968" max="9968" width="13" style="181" customWidth="1"/>
    <col min="9969" max="9969" width="14.1640625" style="181" customWidth="1"/>
    <col min="9970" max="9972" width="14.1640625" style="181" bestFit="1" customWidth="1"/>
    <col min="9973" max="9973" width="3.33203125" style="181" customWidth="1"/>
    <col min="9974" max="9974" width="13" style="181" customWidth="1"/>
    <col min="9975" max="9975" width="11.1640625" style="181" customWidth="1"/>
    <col min="9976" max="9976" width="47.83203125" style="181" customWidth="1"/>
    <col min="9977" max="9977" width="14.1640625" style="181" bestFit="1" customWidth="1"/>
    <col min="9978" max="9978" width="10.1640625" style="181" customWidth="1"/>
    <col min="9979" max="9979" width="57.33203125" style="181" customWidth="1"/>
    <col min="9980" max="9980" width="14.1640625" style="181" customWidth="1"/>
    <col min="9981" max="9981" width="10.33203125" style="181" customWidth="1"/>
    <col min="9982" max="9982" width="50.1640625" style="181" customWidth="1"/>
    <col min="9983" max="9983" width="15" style="181" customWidth="1"/>
    <col min="9984" max="9984" width="11" style="181" customWidth="1"/>
    <col min="9985" max="9985" width="52.1640625" style="181" customWidth="1"/>
    <col min="9986" max="10221" width="9.33203125" style="181"/>
    <col min="10222" max="10222" width="48.1640625" style="181" customWidth="1"/>
    <col min="10223" max="10223" width="21.1640625" style="181" bestFit="1" customWidth="1"/>
    <col min="10224" max="10224" width="13" style="181" customWidth="1"/>
    <col min="10225" max="10225" width="14.1640625" style="181" customWidth="1"/>
    <col min="10226" max="10228" width="14.1640625" style="181" bestFit="1" customWidth="1"/>
    <col min="10229" max="10229" width="3.33203125" style="181" customWidth="1"/>
    <col min="10230" max="10230" width="13" style="181" customWidth="1"/>
    <col min="10231" max="10231" width="11.1640625" style="181" customWidth="1"/>
    <col min="10232" max="10232" width="47.83203125" style="181" customWidth="1"/>
    <col min="10233" max="10233" width="14.1640625" style="181" bestFit="1" customWidth="1"/>
    <col min="10234" max="10234" width="10.1640625" style="181" customWidth="1"/>
    <col min="10235" max="10235" width="57.33203125" style="181" customWidth="1"/>
    <col min="10236" max="10236" width="14.1640625" style="181" customWidth="1"/>
    <col min="10237" max="10237" width="10.33203125" style="181" customWidth="1"/>
    <col min="10238" max="10238" width="50.1640625" style="181" customWidth="1"/>
    <col min="10239" max="10239" width="15" style="181" customWidth="1"/>
    <col min="10240" max="10240" width="11" style="181" customWidth="1"/>
    <col min="10241" max="10241" width="52.1640625" style="181" customWidth="1"/>
    <col min="10242" max="10477" width="9.33203125" style="181"/>
    <col min="10478" max="10478" width="48.1640625" style="181" customWidth="1"/>
    <col min="10479" max="10479" width="21.1640625" style="181" bestFit="1" customWidth="1"/>
    <col min="10480" max="10480" width="13" style="181" customWidth="1"/>
    <col min="10481" max="10481" width="14.1640625" style="181" customWidth="1"/>
    <col min="10482" max="10484" width="14.1640625" style="181" bestFit="1" customWidth="1"/>
    <col min="10485" max="10485" width="3.33203125" style="181" customWidth="1"/>
    <col min="10486" max="10486" width="13" style="181" customWidth="1"/>
    <col min="10487" max="10487" width="11.1640625" style="181" customWidth="1"/>
    <col min="10488" max="10488" width="47.83203125" style="181" customWidth="1"/>
    <col min="10489" max="10489" width="14.1640625" style="181" bestFit="1" customWidth="1"/>
    <col min="10490" max="10490" width="10.1640625" style="181" customWidth="1"/>
    <col min="10491" max="10491" width="57.33203125" style="181" customWidth="1"/>
    <col min="10492" max="10492" width="14.1640625" style="181" customWidth="1"/>
    <col min="10493" max="10493" width="10.33203125" style="181" customWidth="1"/>
    <col min="10494" max="10494" width="50.1640625" style="181" customWidth="1"/>
    <col min="10495" max="10495" width="15" style="181" customWidth="1"/>
    <col min="10496" max="10496" width="11" style="181" customWidth="1"/>
    <col min="10497" max="10497" width="52.1640625" style="181" customWidth="1"/>
    <col min="10498" max="10733" width="9.33203125" style="181"/>
    <col min="10734" max="10734" width="48.1640625" style="181" customWidth="1"/>
    <col min="10735" max="10735" width="21.1640625" style="181" bestFit="1" customWidth="1"/>
    <col min="10736" max="10736" width="13" style="181" customWidth="1"/>
    <col min="10737" max="10737" width="14.1640625" style="181" customWidth="1"/>
    <col min="10738" max="10740" width="14.1640625" style="181" bestFit="1" customWidth="1"/>
    <col min="10741" max="10741" width="3.33203125" style="181" customWidth="1"/>
    <col min="10742" max="10742" width="13" style="181" customWidth="1"/>
    <col min="10743" max="10743" width="11.1640625" style="181" customWidth="1"/>
    <col min="10744" max="10744" width="47.83203125" style="181" customWidth="1"/>
    <col min="10745" max="10745" width="14.1640625" style="181" bestFit="1" customWidth="1"/>
    <col min="10746" max="10746" width="10.1640625" style="181" customWidth="1"/>
    <col min="10747" max="10747" width="57.33203125" style="181" customWidth="1"/>
    <col min="10748" max="10748" width="14.1640625" style="181" customWidth="1"/>
    <col min="10749" max="10749" width="10.33203125" style="181" customWidth="1"/>
    <col min="10750" max="10750" width="50.1640625" style="181" customWidth="1"/>
    <col min="10751" max="10751" width="15" style="181" customWidth="1"/>
    <col min="10752" max="10752" width="11" style="181" customWidth="1"/>
    <col min="10753" max="10753" width="52.1640625" style="181" customWidth="1"/>
    <col min="10754" max="10989" width="9.33203125" style="181"/>
    <col min="10990" max="10990" width="48.1640625" style="181" customWidth="1"/>
    <col min="10991" max="10991" width="21.1640625" style="181" bestFit="1" customWidth="1"/>
    <col min="10992" max="10992" width="13" style="181" customWidth="1"/>
    <col min="10993" max="10993" width="14.1640625" style="181" customWidth="1"/>
    <col min="10994" max="10996" width="14.1640625" style="181" bestFit="1" customWidth="1"/>
    <col min="10997" max="10997" width="3.33203125" style="181" customWidth="1"/>
    <col min="10998" max="10998" width="13" style="181" customWidth="1"/>
    <col min="10999" max="10999" width="11.1640625" style="181" customWidth="1"/>
    <col min="11000" max="11000" width="47.83203125" style="181" customWidth="1"/>
    <col min="11001" max="11001" width="14.1640625" style="181" bestFit="1" customWidth="1"/>
    <col min="11002" max="11002" width="10.1640625" style="181" customWidth="1"/>
    <col min="11003" max="11003" width="57.33203125" style="181" customWidth="1"/>
    <col min="11004" max="11004" width="14.1640625" style="181" customWidth="1"/>
    <col min="11005" max="11005" width="10.33203125" style="181" customWidth="1"/>
    <col min="11006" max="11006" width="50.1640625" style="181" customWidth="1"/>
    <col min="11007" max="11007" width="15" style="181" customWidth="1"/>
    <col min="11008" max="11008" width="11" style="181" customWidth="1"/>
    <col min="11009" max="11009" width="52.1640625" style="181" customWidth="1"/>
    <col min="11010" max="11245" width="9.33203125" style="181"/>
    <col min="11246" max="11246" width="48.1640625" style="181" customWidth="1"/>
    <col min="11247" max="11247" width="21.1640625" style="181" bestFit="1" customWidth="1"/>
    <col min="11248" max="11248" width="13" style="181" customWidth="1"/>
    <col min="11249" max="11249" width="14.1640625" style="181" customWidth="1"/>
    <col min="11250" max="11252" width="14.1640625" style="181" bestFit="1" customWidth="1"/>
    <col min="11253" max="11253" width="3.33203125" style="181" customWidth="1"/>
    <col min="11254" max="11254" width="13" style="181" customWidth="1"/>
    <col min="11255" max="11255" width="11.1640625" style="181" customWidth="1"/>
    <col min="11256" max="11256" width="47.83203125" style="181" customWidth="1"/>
    <col min="11257" max="11257" width="14.1640625" style="181" bestFit="1" customWidth="1"/>
    <col min="11258" max="11258" width="10.1640625" style="181" customWidth="1"/>
    <col min="11259" max="11259" width="57.33203125" style="181" customWidth="1"/>
    <col min="11260" max="11260" width="14.1640625" style="181" customWidth="1"/>
    <col min="11261" max="11261" width="10.33203125" style="181" customWidth="1"/>
    <col min="11262" max="11262" width="50.1640625" style="181" customWidth="1"/>
    <col min="11263" max="11263" width="15" style="181" customWidth="1"/>
    <col min="11264" max="11264" width="11" style="181" customWidth="1"/>
    <col min="11265" max="11265" width="52.1640625" style="181" customWidth="1"/>
    <col min="11266" max="11501" width="9.33203125" style="181"/>
    <col min="11502" max="11502" width="48.1640625" style="181" customWidth="1"/>
    <col min="11503" max="11503" width="21.1640625" style="181" bestFit="1" customWidth="1"/>
    <col min="11504" max="11504" width="13" style="181" customWidth="1"/>
    <col min="11505" max="11505" width="14.1640625" style="181" customWidth="1"/>
    <col min="11506" max="11508" width="14.1640625" style="181" bestFit="1" customWidth="1"/>
    <col min="11509" max="11509" width="3.33203125" style="181" customWidth="1"/>
    <col min="11510" max="11510" width="13" style="181" customWidth="1"/>
    <col min="11511" max="11511" width="11.1640625" style="181" customWidth="1"/>
    <col min="11512" max="11512" width="47.83203125" style="181" customWidth="1"/>
    <col min="11513" max="11513" width="14.1640625" style="181" bestFit="1" customWidth="1"/>
    <col min="11514" max="11514" width="10.1640625" style="181" customWidth="1"/>
    <col min="11515" max="11515" width="57.33203125" style="181" customWidth="1"/>
    <col min="11516" max="11516" width="14.1640625" style="181" customWidth="1"/>
    <col min="11517" max="11517" width="10.33203125" style="181" customWidth="1"/>
    <col min="11518" max="11518" width="50.1640625" style="181" customWidth="1"/>
    <col min="11519" max="11519" width="15" style="181" customWidth="1"/>
    <col min="11520" max="11520" width="11" style="181" customWidth="1"/>
    <col min="11521" max="11521" width="52.1640625" style="181" customWidth="1"/>
    <col min="11522" max="11757" width="9.33203125" style="181"/>
    <col min="11758" max="11758" width="48.1640625" style="181" customWidth="1"/>
    <col min="11759" max="11759" width="21.1640625" style="181" bestFit="1" customWidth="1"/>
    <col min="11760" max="11760" width="13" style="181" customWidth="1"/>
    <col min="11761" max="11761" width="14.1640625" style="181" customWidth="1"/>
    <col min="11762" max="11764" width="14.1640625" style="181" bestFit="1" customWidth="1"/>
    <col min="11765" max="11765" width="3.33203125" style="181" customWidth="1"/>
    <col min="11766" max="11766" width="13" style="181" customWidth="1"/>
    <col min="11767" max="11767" width="11.1640625" style="181" customWidth="1"/>
    <col min="11768" max="11768" width="47.83203125" style="181" customWidth="1"/>
    <col min="11769" max="11769" width="14.1640625" style="181" bestFit="1" customWidth="1"/>
    <col min="11770" max="11770" width="10.1640625" style="181" customWidth="1"/>
    <col min="11771" max="11771" width="57.33203125" style="181" customWidth="1"/>
    <col min="11772" max="11772" width="14.1640625" style="181" customWidth="1"/>
    <col min="11773" max="11773" width="10.33203125" style="181" customWidth="1"/>
    <col min="11774" max="11774" width="50.1640625" style="181" customWidth="1"/>
    <col min="11775" max="11775" width="15" style="181" customWidth="1"/>
    <col min="11776" max="11776" width="11" style="181" customWidth="1"/>
    <col min="11777" max="11777" width="52.1640625" style="181" customWidth="1"/>
    <col min="11778" max="12013" width="9.33203125" style="181"/>
    <col min="12014" max="12014" width="48.1640625" style="181" customWidth="1"/>
    <col min="12015" max="12015" width="21.1640625" style="181" bestFit="1" customWidth="1"/>
    <col min="12016" max="12016" width="13" style="181" customWidth="1"/>
    <col min="12017" max="12017" width="14.1640625" style="181" customWidth="1"/>
    <col min="12018" max="12020" width="14.1640625" style="181" bestFit="1" customWidth="1"/>
    <col min="12021" max="12021" width="3.33203125" style="181" customWidth="1"/>
    <col min="12022" max="12022" width="13" style="181" customWidth="1"/>
    <col min="12023" max="12023" width="11.1640625" style="181" customWidth="1"/>
    <col min="12024" max="12024" width="47.83203125" style="181" customWidth="1"/>
    <col min="12025" max="12025" width="14.1640625" style="181" bestFit="1" customWidth="1"/>
    <col min="12026" max="12026" width="10.1640625" style="181" customWidth="1"/>
    <col min="12027" max="12027" width="57.33203125" style="181" customWidth="1"/>
    <col min="12028" max="12028" width="14.1640625" style="181" customWidth="1"/>
    <col min="12029" max="12029" width="10.33203125" style="181" customWidth="1"/>
    <col min="12030" max="12030" width="50.1640625" style="181" customWidth="1"/>
    <col min="12031" max="12031" width="15" style="181" customWidth="1"/>
    <col min="12032" max="12032" width="11" style="181" customWidth="1"/>
    <col min="12033" max="12033" width="52.1640625" style="181" customWidth="1"/>
    <col min="12034" max="12269" width="9.33203125" style="181"/>
    <col min="12270" max="12270" width="48.1640625" style="181" customWidth="1"/>
    <col min="12271" max="12271" width="21.1640625" style="181" bestFit="1" customWidth="1"/>
    <col min="12272" max="12272" width="13" style="181" customWidth="1"/>
    <col min="12273" max="12273" width="14.1640625" style="181" customWidth="1"/>
    <col min="12274" max="12276" width="14.1640625" style="181" bestFit="1" customWidth="1"/>
    <col min="12277" max="12277" width="3.33203125" style="181" customWidth="1"/>
    <col min="12278" max="12278" width="13" style="181" customWidth="1"/>
    <col min="12279" max="12279" width="11.1640625" style="181" customWidth="1"/>
    <col min="12280" max="12280" width="47.83203125" style="181" customWidth="1"/>
    <col min="12281" max="12281" width="14.1640625" style="181" bestFit="1" customWidth="1"/>
    <col min="12282" max="12282" width="10.1640625" style="181" customWidth="1"/>
    <col min="12283" max="12283" width="57.33203125" style="181" customWidth="1"/>
    <col min="12284" max="12284" width="14.1640625" style="181" customWidth="1"/>
    <col min="12285" max="12285" width="10.33203125" style="181" customWidth="1"/>
    <col min="12286" max="12286" width="50.1640625" style="181" customWidth="1"/>
    <col min="12287" max="12287" width="15" style="181" customWidth="1"/>
    <col min="12288" max="12288" width="11" style="181" customWidth="1"/>
    <col min="12289" max="12289" width="52.1640625" style="181" customWidth="1"/>
    <col min="12290" max="12525" width="9.33203125" style="181"/>
    <col min="12526" max="12526" width="48.1640625" style="181" customWidth="1"/>
    <col min="12527" max="12527" width="21.1640625" style="181" bestFit="1" customWidth="1"/>
    <col min="12528" max="12528" width="13" style="181" customWidth="1"/>
    <col min="12529" max="12529" width="14.1640625" style="181" customWidth="1"/>
    <col min="12530" max="12532" width="14.1640625" style="181" bestFit="1" customWidth="1"/>
    <col min="12533" max="12533" width="3.33203125" style="181" customWidth="1"/>
    <col min="12534" max="12534" width="13" style="181" customWidth="1"/>
    <col min="12535" max="12535" width="11.1640625" style="181" customWidth="1"/>
    <col min="12536" max="12536" width="47.83203125" style="181" customWidth="1"/>
    <col min="12537" max="12537" width="14.1640625" style="181" bestFit="1" customWidth="1"/>
    <col min="12538" max="12538" width="10.1640625" style="181" customWidth="1"/>
    <col min="12539" max="12539" width="57.33203125" style="181" customWidth="1"/>
    <col min="12540" max="12540" width="14.1640625" style="181" customWidth="1"/>
    <col min="12541" max="12541" width="10.33203125" style="181" customWidth="1"/>
    <col min="12542" max="12542" width="50.1640625" style="181" customWidth="1"/>
    <col min="12543" max="12543" width="15" style="181" customWidth="1"/>
    <col min="12544" max="12544" width="11" style="181" customWidth="1"/>
    <col min="12545" max="12545" width="52.1640625" style="181" customWidth="1"/>
    <col min="12546" max="12781" width="9.33203125" style="181"/>
    <col min="12782" max="12782" width="48.1640625" style="181" customWidth="1"/>
    <col min="12783" max="12783" width="21.1640625" style="181" bestFit="1" customWidth="1"/>
    <col min="12784" max="12784" width="13" style="181" customWidth="1"/>
    <col min="12785" max="12785" width="14.1640625" style="181" customWidth="1"/>
    <col min="12786" max="12788" width="14.1640625" style="181" bestFit="1" customWidth="1"/>
    <col min="12789" max="12789" width="3.33203125" style="181" customWidth="1"/>
    <col min="12790" max="12790" width="13" style="181" customWidth="1"/>
    <col min="12791" max="12791" width="11.1640625" style="181" customWidth="1"/>
    <col min="12792" max="12792" width="47.83203125" style="181" customWidth="1"/>
    <col min="12793" max="12793" width="14.1640625" style="181" bestFit="1" customWidth="1"/>
    <col min="12794" max="12794" width="10.1640625" style="181" customWidth="1"/>
    <col min="12795" max="12795" width="57.33203125" style="181" customWidth="1"/>
    <col min="12796" max="12796" width="14.1640625" style="181" customWidth="1"/>
    <col min="12797" max="12797" width="10.33203125" style="181" customWidth="1"/>
    <col min="12798" max="12798" width="50.1640625" style="181" customWidth="1"/>
    <col min="12799" max="12799" width="15" style="181" customWidth="1"/>
    <col min="12800" max="12800" width="11" style="181" customWidth="1"/>
    <col min="12801" max="12801" width="52.1640625" style="181" customWidth="1"/>
    <col min="12802" max="13037" width="9.33203125" style="181"/>
    <col min="13038" max="13038" width="48.1640625" style="181" customWidth="1"/>
    <col min="13039" max="13039" width="21.1640625" style="181" bestFit="1" customWidth="1"/>
    <col min="13040" max="13040" width="13" style="181" customWidth="1"/>
    <col min="13041" max="13041" width="14.1640625" style="181" customWidth="1"/>
    <col min="13042" max="13044" width="14.1640625" style="181" bestFit="1" customWidth="1"/>
    <col min="13045" max="13045" width="3.33203125" style="181" customWidth="1"/>
    <col min="13046" max="13046" width="13" style="181" customWidth="1"/>
    <col min="13047" max="13047" width="11.1640625" style="181" customWidth="1"/>
    <col min="13048" max="13048" width="47.83203125" style="181" customWidth="1"/>
    <col min="13049" max="13049" width="14.1640625" style="181" bestFit="1" customWidth="1"/>
    <col min="13050" max="13050" width="10.1640625" style="181" customWidth="1"/>
    <col min="13051" max="13051" width="57.33203125" style="181" customWidth="1"/>
    <col min="13052" max="13052" width="14.1640625" style="181" customWidth="1"/>
    <col min="13053" max="13053" width="10.33203125" style="181" customWidth="1"/>
    <col min="13054" max="13054" width="50.1640625" style="181" customWidth="1"/>
    <col min="13055" max="13055" width="15" style="181" customWidth="1"/>
    <col min="13056" max="13056" width="11" style="181" customWidth="1"/>
    <col min="13057" max="13057" width="52.1640625" style="181" customWidth="1"/>
    <col min="13058" max="13293" width="9.33203125" style="181"/>
    <col min="13294" max="13294" width="48.1640625" style="181" customWidth="1"/>
    <col min="13295" max="13295" width="21.1640625" style="181" bestFit="1" customWidth="1"/>
    <col min="13296" max="13296" width="13" style="181" customWidth="1"/>
    <col min="13297" max="13297" width="14.1640625" style="181" customWidth="1"/>
    <col min="13298" max="13300" width="14.1640625" style="181" bestFit="1" customWidth="1"/>
    <col min="13301" max="13301" width="3.33203125" style="181" customWidth="1"/>
    <col min="13302" max="13302" width="13" style="181" customWidth="1"/>
    <col min="13303" max="13303" width="11.1640625" style="181" customWidth="1"/>
    <col min="13304" max="13304" width="47.83203125" style="181" customWidth="1"/>
    <col min="13305" max="13305" width="14.1640625" style="181" bestFit="1" customWidth="1"/>
    <col min="13306" max="13306" width="10.1640625" style="181" customWidth="1"/>
    <col min="13307" max="13307" width="57.33203125" style="181" customWidth="1"/>
    <col min="13308" max="13308" width="14.1640625" style="181" customWidth="1"/>
    <col min="13309" max="13309" width="10.33203125" style="181" customWidth="1"/>
    <col min="13310" max="13310" width="50.1640625" style="181" customWidth="1"/>
    <col min="13311" max="13311" width="15" style="181" customWidth="1"/>
    <col min="13312" max="13312" width="11" style="181" customWidth="1"/>
    <col min="13313" max="13313" width="52.1640625" style="181" customWidth="1"/>
    <col min="13314" max="13549" width="9.33203125" style="181"/>
    <col min="13550" max="13550" width="48.1640625" style="181" customWidth="1"/>
    <col min="13551" max="13551" width="21.1640625" style="181" bestFit="1" customWidth="1"/>
    <col min="13552" max="13552" width="13" style="181" customWidth="1"/>
    <col min="13553" max="13553" width="14.1640625" style="181" customWidth="1"/>
    <col min="13554" max="13556" width="14.1640625" style="181" bestFit="1" customWidth="1"/>
    <col min="13557" max="13557" width="3.33203125" style="181" customWidth="1"/>
    <col min="13558" max="13558" width="13" style="181" customWidth="1"/>
    <col min="13559" max="13559" width="11.1640625" style="181" customWidth="1"/>
    <col min="13560" max="13560" width="47.83203125" style="181" customWidth="1"/>
    <col min="13561" max="13561" width="14.1640625" style="181" bestFit="1" customWidth="1"/>
    <col min="13562" max="13562" width="10.1640625" style="181" customWidth="1"/>
    <col min="13563" max="13563" width="57.33203125" style="181" customWidth="1"/>
    <col min="13564" max="13564" width="14.1640625" style="181" customWidth="1"/>
    <col min="13565" max="13565" width="10.33203125" style="181" customWidth="1"/>
    <col min="13566" max="13566" width="50.1640625" style="181" customWidth="1"/>
    <col min="13567" max="13567" width="15" style="181" customWidth="1"/>
    <col min="13568" max="13568" width="11" style="181" customWidth="1"/>
    <col min="13569" max="13569" width="52.1640625" style="181" customWidth="1"/>
    <col min="13570" max="13805" width="9.33203125" style="181"/>
    <col min="13806" max="13806" width="48.1640625" style="181" customWidth="1"/>
    <col min="13807" max="13807" width="21.1640625" style="181" bestFit="1" customWidth="1"/>
    <col min="13808" max="13808" width="13" style="181" customWidth="1"/>
    <col min="13809" max="13809" width="14.1640625" style="181" customWidth="1"/>
    <col min="13810" max="13812" width="14.1640625" style="181" bestFit="1" customWidth="1"/>
    <col min="13813" max="13813" width="3.33203125" style="181" customWidth="1"/>
    <col min="13814" max="13814" width="13" style="181" customWidth="1"/>
    <col min="13815" max="13815" width="11.1640625" style="181" customWidth="1"/>
    <col min="13816" max="13816" width="47.83203125" style="181" customWidth="1"/>
    <col min="13817" max="13817" width="14.1640625" style="181" bestFit="1" customWidth="1"/>
    <col min="13818" max="13818" width="10.1640625" style="181" customWidth="1"/>
    <col min="13819" max="13819" width="57.33203125" style="181" customWidth="1"/>
    <col min="13820" max="13820" width="14.1640625" style="181" customWidth="1"/>
    <col min="13821" max="13821" width="10.33203125" style="181" customWidth="1"/>
    <col min="13822" max="13822" width="50.1640625" style="181" customWidth="1"/>
    <col min="13823" max="13823" width="15" style="181" customWidth="1"/>
    <col min="13824" max="13824" width="11" style="181" customWidth="1"/>
    <col min="13825" max="13825" width="52.1640625" style="181" customWidth="1"/>
    <col min="13826" max="14061" width="9.33203125" style="181"/>
    <col min="14062" max="14062" width="48.1640625" style="181" customWidth="1"/>
    <col min="14063" max="14063" width="21.1640625" style="181" bestFit="1" customWidth="1"/>
    <col min="14064" max="14064" width="13" style="181" customWidth="1"/>
    <col min="14065" max="14065" width="14.1640625" style="181" customWidth="1"/>
    <col min="14066" max="14068" width="14.1640625" style="181" bestFit="1" customWidth="1"/>
    <col min="14069" max="14069" width="3.33203125" style="181" customWidth="1"/>
    <col min="14070" max="14070" width="13" style="181" customWidth="1"/>
    <col min="14071" max="14071" width="11.1640625" style="181" customWidth="1"/>
    <col min="14072" max="14072" width="47.83203125" style="181" customWidth="1"/>
    <col min="14073" max="14073" width="14.1640625" style="181" bestFit="1" customWidth="1"/>
    <col min="14074" max="14074" width="10.1640625" style="181" customWidth="1"/>
    <col min="14075" max="14075" width="57.33203125" style="181" customWidth="1"/>
    <col min="14076" max="14076" width="14.1640625" style="181" customWidth="1"/>
    <col min="14077" max="14077" width="10.33203125" style="181" customWidth="1"/>
    <col min="14078" max="14078" width="50.1640625" style="181" customWidth="1"/>
    <col min="14079" max="14079" width="15" style="181" customWidth="1"/>
    <col min="14080" max="14080" width="11" style="181" customWidth="1"/>
    <col min="14081" max="14081" width="52.1640625" style="181" customWidth="1"/>
    <col min="14082" max="14317" width="9.33203125" style="181"/>
    <col min="14318" max="14318" width="48.1640625" style="181" customWidth="1"/>
    <col min="14319" max="14319" width="21.1640625" style="181" bestFit="1" customWidth="1"/>
    <col min="14320" max="14320" width="13" style="181" customWidth="1"/>
    <col min="14321" max="14321" width="14.1640625" style="181" customWidth="1"/>
    <col min="14322" max="14324" width="14.1640625" style="181" bestFit="1" customWidth="1"/>
    <col min="14325" max="14325" width="3.33203125" style="181" customWidth="1"/>
    <col min="14326" max="14326" width="13" style="181" customWidth="1"/>
    <col min="14327" max="14327" width="11.1640625" style="181" customWidth="1"/>
    <col min="14328" max="14328" width="47.83203125" style="181" customWidth="1"/>
    <col min="14329" max="14329" width="14.1640625" style="181" bestFit="1" customWidth="1"/>
    <col min="14330" max="14330" width="10.1640625" style="181" customWidth="1"/>
    <col min="14331" max="14331" width="57.33203125" style="181" customWidth="1"/>
    <col min="14332" max="14332" width="14.1640625" style="181" customWidth="1"/>
    <col min="14333" max="14333" width="10.33203125" style="181" customWidth="1"/>
    <col min="14334" max="14334" width="50.1640625" style="181" customWidth="1"/>
    <col min="14335" max="14335" width="15" style="181" customWidth="1"/>
    <col min="14336" max="14336" width="11" style="181" customWidth="1"/>
    <col min="14337" max="14337" width="52.1640625" style="181" customWidth="1"/>
    <col min="14338" max="14573" width="9.33203125" style="181"/>
    <col min="14574" max="14574" width="48.1640625" style="181" customWidth="1"/>
    <col min="14575" max="14575" width="21.1640625" style="181" bestFit="1" customWidth="1"/>
    <col min="14576" max="14576" width="13" style="181" customWidth="1"/>
    <col min="14577" max="14577" width="14.1640625" style="181" customWidth="1"/>
    <col min="14578" max="14580" width="14.1640625" style="181" bestFit="1" customWidth="1"/>
    <col min="14581" max="14581" width="3.33203125" style="181" customWidth="1"/>
    <col min="14582" max="14582" width="13" style="181" customWidth="1"/>
    <col min="14583" max="14583" width="11.1640625" style="181" customWidth="1"/>
    <col min="14584" max="14584" width="47.83203125" style="181" customWidth="1"/>
    <col min="14585" max="14585" width="14.1640625" style="181" bestFit="1" customWidth="1"/>
    <col min="14586" max="14586" width="10.1640625" style="181" customWidth="1"/>
    <col min="14587" max="14587" width="57.33203125" style="181" customWidth="1"/>
    <col min="14588" max="14588" width="14.1640625" style="181" customWidth="1"/>
    <col min="14589" max="14589" width="10.33203125" style="181" customWidth="1"/>
    <col min="14590" max="14590" width="50.1640625" style="181" customWidth="1"/>
    <col min="14591" max="14591" width="15" style="181" customWidth="1"/>
    <col min="14592" max="14592" width="11" style="181" customWidth="1"/>
    <col min="14593" max="14593" width="52.1640625" style="181" customWidth="1"/>
    <col min="14594" max="14829" width="9.33203125" style="181"/>
    <col min="14830" max="14830" width="48.1640625" style="181" customWidth="1"/>
    <col min="14831" max="14831" width="21.1640625" style="181" bestFit="1" customWidth="1"/>
    <col min="14832" max="14832" width="13" style="181" customWidth="1"/>
    <col min="14833" max="14833" width="14.1640625" style="181" customWidth="1"/>
    <col min="14834" max="14836" width="14.1640625" style="181" bestFit="1" customWidth="1"/>
    <col min="14837" max="14837" width="3.33203125" style="181" customWidth="1"/>
    <col min="14838" max="14838" width="13" style="181" customWidth="1"/>
    <col min="14839" max="14839" width="11.1640625" style="181" customWidth="1"/>
    <col min="14840" max="14840" width="47.83203125" style="181" customWidth="1"/>
    <col min="14841" max="14841" width="14.1640625" style="181" bestFit="1" customWidth="1"/>
    <col min="14842" max="14842" width="10.1640625" style="181" customWidth="1"/>
    <col min="14843" max="14843" width="57.33203125" style="181" customWidth="1"/>
    <col min="14844" max="14844" width="14.1640625" style="181" customWidth="1"/>
    <col min="14845" max="14845" width="10.33203125" style="181" customWidth="1"/>
    <col min="14846" max="14846" width="50.1640625" style="181" customWidth="1"/>
    <col min="14847" max="14847" width="15" style="181" customWidth="1"/>
    <col min="14848" max="14848" width="11" style="181" customWidth="1"/>
    <col min="14849" max="14849" width="52.1640625" style="181" customWidth="1"/>
    <col min="14850" max="15085" width="9.33203125" style="181"/>
    <col min="15086" max="15086" width="48.1640625" style="181" customWidth="1"/>
    <col min="15087" max="15087" width="21.1640625" style="181" bestFit="1" customWidth="1"/>
    <col min="15088" max="15088" width="13" style="181" customWidth="1"/>
    <col min="15089" max="15089" width="14.1640625" style="181" customWidth="1"/>
    <col min="15090" max="15092" width="14.1640625" style="181" bestFit="1" customWidth="1"/>
    <col min="15093" max="15093" width="3.33203125" style="181" customWidth="1"/>
    <col min="15094" max="15094" width="13" style="181" customWidth="1"/>
    <col min="15095" max="15095" width="11.1640625" style="181" customWidth="1"/>
    <col min="15096" max="15096" width="47.83203125" style="181" customWidth="1"/>
    <col min="15097" max="15097" width="14.1640625" style="181" bestFit="1" customWidth="1"/>
    <col min="15098" max="15098" width="10.1640625" style="181" customWidth="1"/>
    <col min="15099" max="15099" width="57.33203125" style="181" customWidth="1"/>
    <col min="15100" max="15100" width="14.1640625" style="181" customWidth="1"/>
    <col min="15101" max="15101" width="10.33203125" style="181" customWidth="1"/>
    <col min="15102" max="15102" width="50.1640625" style="181" customWidth="1"/>
    <col min="15103" max="15103" width="15" style="181" customWidth="1"/>
    <col min="15104" max="15104" width="11" style="181" customWidth="1"/>
    <col min="15105" max="15105" width="52.1640625" style="181" customWidth="1"/>
    <col min="15106" max="15341" width="9.33203125" style="181"/>
    <col min="15342" max="15342" width="48.1640625" style="181" customWidth="1"/>
    <col min="15343" max="15343" width="21.1640625" style="181" bestFit="1" customWidth="1"/>
    <col min="15344" max="15344" width="13" style="181" customWidth="1"/>
    <col min="15345" max="15345" width="14.1640625" style="181" customWidth="1"/>
    <col min="15346" max="15348" width="14.1640625" style="181" bestFit="1" customWidth="1"/>
    <col min="15349" max="15349" width="3.33203125" style="181" customWidth="1"/>
    <col min="15350" max="15350" width="13" style="181" customWidth="1"/>
    <col min="15351" max="15351" width="11.1640625" style="181" customWidth="1"/>
    <col min="15352" max="15352" width="47.83203125" style="181" customWidth="1"/>
    <col min="15353" max="15353" width="14.1640625" style="181" bestFit="1" customWidth="1"/>
    <col min="15354" max="15354" width="10.1640625" style="181" customWidth="1"/>
    <col min="15355" max="15355" width="57.33203125" style="181" customWidth="1"/>
    <col min="15356" max="15356" width="14.1640625" style="181" customWidth="1"/>
    <col min="15357" max="15357" width="10.33203125" style="181" customWidth="1"/>
    <col min="15358" max="15358" width="50.1640625" style="181" customWidth="1"/>
    <col min="15359" max="15359" width="15" style="181" customWidth="1"/>
    <col min="15360" max="15360" width="11" style="181" customWidth="1"/>
    <col min="15361" max="15361" width="52.1640625" style="181" customWidth="1"/>
    <col min="15362" max="15597" width="9.33203125" style="181"/>
    <col min="15598" max="15598" width="48.1640625" style="181" customWidth="1"/>
    <col min="15599" max="15599" width="21.1640625" style="181" bestFit="1" customWidth="1"/>
    <col min="15600" max="15600" width="13" style="181" customWidth="1"/>
    <col min="15601" max="15601" width="14.1640625" style="181" customWidth="1"/>
    <col min="15602" max="15604" width="14.1640625" style="181" bestFit="1" customWidth="1"/>
    <col min="15605" max="15605" width="3.33203125" style="181" customWidth="1"/>
    <col min="15606" max="15606" width="13" style="181" customWidth="1"/>
    <col min="15607" max="15607" width="11.1640625" style="181" customWidth="1"/>
    <col min="15608" max="15608" width="47.83203125" style="181" customWidth="1"/>
    <col min="15609" max="15609" width="14.1640625" style="181" bestFit="1" customWidth="1"/>
    <col min="15610" max="15610" width="10.1640625" style="181" customWidth="1"/>
    <col min="15611" max="15611" width="57.33203125" style="181" customWidth="1"/>
    <col min="15612" max="15612" width="14.1640625" style="181" customWidth="1"/>
    <col min="15613" max="15613" width="10.33203125" style="181" customWidth="1"/>
    <col min="15614" max="15614" width="50.1640625" style="181" customWidth="1"/>
    <col min="15615" max="15615" width="15" style="181" customWidth="1"/>
    <col min="15616" max="15616" width="11" style="181" customWidth="1"/>
    <col min="15617" max="15617" width="52.1640625" style="181" customWidth="1"/>
    <col min="15618" max="15853" width="9.33203125" style="181"/>
    <col min="15854" max="15854" width="48.1640625" style="181" customWidth="1"/>
    <col min="15855" max="15855" width="21.1640625" style="181" bestFit="1" customWidth="1"/>
    <col min="15856" max="15856" width="13" style="181" customWidth="1"/>
    <col min="15857" max="15857" width="14.1640625" style="181" customWidth="1"/>
    <col min="15858" max="15860" width="14.1640625" style="181" bestFit="1" customWidth="1"/>
    <col min="15861" max="15861" width="3.33203125" style="181" customWidth="1"/>
    <col min="15862" max="15862" width="13" style="181" customWidth="1"/>
    <col min="15863" max="15863" width="11.1640625" style="181" customWidth="1"/>
    <col min="15864" max="15864" width="47.83203125" style="181" customWidth="1"/>
    <col min="15865" max="15865" width="14.1640625" style="181" bestFit="1" customWidth="1"/>
    <col min="15866" max="15866" width="10.1640625" style="181" customWidth="1"/>
    <col min="15867" max="15867" width="57.33203125" style="181" customWidth="1"/>
    <col min="15868" max="15868" width="14.1640625" style="181" customWidth="1"/>
    <col min="15869" max="15869" width="10.33203125" style="181" customWidth="1"/>
    <col min="15870" max="15870" width="50.1640625" style="181" customWidth="1"/>
    <col min="15871" max="15871" width="15" style="181" customWidth="1"/>
    <col min="15872" max="15872" width="11" style="181" customWidth="1"/>
    <col min="15873" max="15873" width="52.1640625" style="181" customWidth="1"/>
    <col min="15874" max="16109" width="9.33203125" style="181"/>
    <col min="16110" max="16110" width="48.1640625" style="181" customWidth="1"/>
    <col min="16111" max="16111" width="21.1640625" style="181" bestFit="1" customWidth="1"/>
    <col min="16112" max="16112" width="13" style="181" customWidth="1"/>
    <col min="16113" max="16113" width="14.1640625" style="181" customWidth="1"/>
    <col min="16114" max="16116" width="14.1640625" style="181" bestFit="1" customWidth="1"/>
    <col min="16117" max="16117" width="3.33203125" style="181" customWidth="1"/>
    <col min="16118" max="16118" width="13" style="181" customWidth="1"/>
    <col min="16119" max="16119" width="11.1640625" style="181" customWidth="1"/>
    <col min="16120" max="16120" width="47.83203125" style="181" customWidth="1"/>
    <col min="16121" max="16121" width="14.1640625" style="181" bestFit="1" customWidth="1"/>
    <col min="16122" max="16122" width="10.1640625" style="181" customWidth="1"/>
    <col min="16123" max="16123" width="57.33203125" style="181" customWidth="1"/>
    <col min="16124" max="16124" width="14.1640625" style="181" customWidth="1"/>
    <col min="16125" max="16125" width="10.33203125" style="181" customWidth="1"/>
    <col min="16126" max="16126" width="50.1640625" style="181" customWidth="1"/>
    <col min="16127" max="16127" width="15" style="181" customWidth="1"/>
    <col min="16128" max="16128" width="11" style="181" customWidth="1"/>
    <col min="16129" max="16129" width="52.1640625" style="181" customWidth="1"/>
    <col min="16130" max="16384" width="9.33203125" style="181"/>
  </cols>
  <sheetData>
    <row r="1" spans="1:8" ht="18" customHeight="1">
      <c r="A1" s="179"/>
      <c r="B1" s="180" t="s">
        <v>182</v>
      </c>
      <c r="C1" s="180"/>
      <c r="D1" s="180"/>
      <c r="E1" s="180"/>
      <c r="F1" s="180"/>
      <c r="G1" s="180"/>
      <c r="H1" s="180"/>
    </row>
    <row r="2" spans="1:8" ht="18.75" customHeight="1">
      <c r="A2" s="179"/>
      <c r="B2" s="182" t="s">
        <v>183</v>
      </c>
      <c r="C2" s="182"/>
      <c r="D2" s="182"/>
      <c r="E2" s="182"/>
      <c r="F2" s="182"/>
      <c r="G2" s="182"/>
      <c r="H2" s="182"/>
    </row>
    <row r="3" spans="1:8" ht="3" customHeight="1">
      <c r="A3" s="179"/>
      <c r="B3" s="183"/>
      <c r="C3" s="183"/>
      <c r="D3" s="184"/>
      <c r="E3" s="184"/>
      <c r="F3" s="184"/>
      <c r="G3" s="184"/>
      <c r="H3" s="184"/>
    </row>
    <row r="4" spans="1:8" ht="21.75" customHeight="1">
      <c r="A4" s="179"/>
      <c r="B4" s="182" t="s">
        <v>184</v>
      </c>
      <c r="C4" s="182"/>
      <c r="D4" s="182"/>
      <c r="E4" s="182"/>
      <c r="F4" s="182"/>
      <c r="G4" s="182"/>
      <c r="H4" s="182"/>
    </row>
    <row r="5" spans="1:8" ht="15">
      <c r="A5" s="179"/>
      <c r="B5" s="186"/>
      <c r="C5" s="186"/>
      <c r="D5" s="187"/>
      <c r="E5" s="187"/>
      <c r="F5" s="187"/>
      <c r="G5" s="187"/>
      <c r="H5" s="187"/>
    </row>
    <row r="6" spans="1:8" ht="32.25" customHeight="1">
      <c r="A6" s="189" t="s">
        <v>185</v>
      </c>
      <c r="B6" s="189" t="s">
        <v>186</v>
      </c>
      <c r="C6" s="207"/>
      <c r="D6" s="191" t="s">
        <v>76</v>
      </c>
      <c r="E6" s="191" t="s">
        <v>63</v>
      </c>
      <c r="F6" s="191" t="s">
        <v>246</v>
      </c>
      <c r="G6" s="191"/>
      <c r="H6" s="212" t="s">
        <v>188</v>
      </c>
    </row>
    <row r="7" spans="1:8" ht="17.25" customHeight="1">
      <c r="A7" s="189"/>
      <c r="B7" s="189"/>
      <c r="C7" s="196" t="s">
        <v>189</v>
      </c>
      <c r="D7" s="191"/>
      <c r="E7" s="191"/>
      <c r="F7" s="213" t="s">
        <v>190</v>
      </c>
      <c r="G7" s="213" t="s">
        <v>191</v>
      </c>
      <c r="H7" s="213"/>
    </row>
    <row r="8" spans="1:8">
      <c r="A8" s="196" t="s">
        <v>192</v>
      </c>
      <c r="B8" s="194"/>
      <c r="C8" s="194"/>
      <c r="D8" s="197"/>
      <c r="E8" s="197"/>
      <c r="F8" s="197"/>
      <c r="G8" s="197"/>
      <c r="H8" s="197"/>
    </row>
    <row r="9" spans="1:8">
      <c r="A9" s="196" t="s">
        <v>193</v>
      </c>
      <c r="B9" s="194" t="s">
        <v>194</v>
      </c>
      <c r="C9" s="194"/>
      <c r="D9" s="197"/>
      <c r="E9" s="197"/>
      <c r="F9" s="197"/>
      <c r="G9" s="197"/>
      <c r="H9" s="197"/>
    </row>
    <row r="10" spans="1:8" ht="67.5" customHeight="1">
      <c r="A10" s="196">
        <v>1</v>
      </c>
      <c r="B10" s="194" t="s">
        <v>195</v>
      </c>
      <c r="C10" s="196">
        <v>9201</v>
      </c>
      <c r="D10" s="197">
        <v>27936426</v>
      </c>
      <c r="E10" s="197">
        <v>21617987</v>
      </c>
      <c r="F10" s="197">
        <f>+E10-D10</f>
        <v>-6318439</v>
      </c>
      <c r="G10" s="198">
        <f>+F10/D10*100</f>
        <v>-22.617205937509688</v>
      </c>
      <c r="H10" s="214" t="s">
        <v>247</v>
      </c>
    </row>
    <row r="11" spans="1:8">
      <c r="A11" s="196"/>
      <c r="B11" s="194"/>
      <c r="C11" s="196"/>
      <c r="D11" s="197"/>
      <c r="E11" s="197"/>
      <c r="F11" s="197"/>
      <c r="G11" s="198"/>
      <c r="H11" s="198"/>
    </row>
    <row r="12" spans="1:8">
      <c r="A12" s="196">
        <v>2</v>
      </c>
      <c r="B12" s="200" t="s">
        <v>197</v>
      </c>
      <c r="C12" s="201"/>
      <c r="D12" s="197"/>
      <c r="E12" s="197"/>
      <c r="F12" s="197"/>
      <c r="G12" s="198"/>
      <c r="H12" s="198"/>
    </row>
    <row r="13" spans="1:8" ht="79.5" customHeight="1">
      <c r="A13" s="201">
        <v>2.1</v>
      </c>
      <c r="B13" s="200" t="s">
        <v>198</v>
      </c>
      <c r="C13" s="201" t="s">
        <v>199</v>
      </c>
      <c r="D13" s="197">
        <v>16914179</v>
      </c>
      <c r="E13" s="197">
        <v>143213077</v>
      </c>
      <c r="F13" s="197">
        <f>+E13-D13</f>
        <v>126298898</v>
      </c>
      <c r="G13" s="198">
        <f>+F13/D13*100</f>
        <v>746.70427692647684</v>
      </c>
      <c r="H13" s="214" t="s">
        <v>248</v>
      </c>
    </row>
    <row r="14" spans="1:8" ht="121.5" customHeight="1">
      <c r="A14" s="201">
        <v>2.2000000000000002</v>
      </c>
      <c r="B14" s="200" t="s">
        <v>201</v>
      </c>
      <c r="C14" s="201" t="s">
        <v>202</v>
      </c>
      <c r="D14" s="197">
        <v>80629242</v>
      </c>
      <c r="E14" s="197">
        <v>121741232</v>
      </c>
      <c r="F14" s="197">
        <f>+E14-D14</f>
        <v>41111990</v>
      </c>
      <c r="G14" s="198">
        <f>+F14/D14*100</f>
        <v>50.98893277453854</v>
      </c>
      <c r="H14" s="199" t="s">
        <v>249</v>
      </c>
    </row>
    <row r="15" spans="1:8" ht="25.5">
      <c r="A15" s="196"/>
      <c r="B15" s="200" t="s">
        <v>203</v>
      </c>
      <c r="C15" s="201"/>
      <c r="D15" s="203">
        <f>SUM(D13:D14)</f>
        <v>97543421</v>
      </c>
      <c r="E15" s="203">
        <f>SUM(E13:E14)</f>
        <v>264954309</v>
      </c>
      <c r="F15" s="203"/>
      <c r="G15" s="204"/>
      <c r="H15" s="204"/>
    </row>
    <row r="16" spans="1:8">
      <c r="A16" s="196"/>
      <c r="B16" s="200"/>
      <c r="C16" s="201"/>
      <c r="D16" s="197"/>
      <c r="E16" s="197"/>
      <c r="F16" s="197"/>
      <c r="G16" s="198"/>
      <c r="H16" s="198"/>
    </row>
    <row r="17" spans="1:8" ht="252.75" customHeight="1">
      <c r="A17" s="196">
        <v>3</v>
      </c>
      <c r="B17" s="200" t="s">
        <v>204</v>
      </c>
      <c r="C17" s="201">
        <v>9213</v>
      </c>
      <c r="D17" s="203">
        <v>74604959</v>
      </c>
      <c r="E17" s="203">
        <v>106683699</v>
      </c>
      <c r="F17" s="203">
        <f>+E17-D17</f>
        <v>32078740</v>
      </c>
      <c r="G17" s="204">
        <f>+F17/D17*100</f>
        <v>42.998133676341808</v>
      </c>
      <c r="H17" s="215" t="s">
        <v>250</v>
      </c>
    </row>
    <row r="18" spans="1:8" s="206" customFormat="1" ht="26.25" customHeight="1">
      <c r="A18" s="201">
        <v>4</v>
      </c>
      <c r="B18" s="200" t="s">
        <v>205</v>
      </c>
      <c r="C18" s="201">
        <v>9214</v>
      </c>
      <c r="D18" s="193">
        <v>42558060</v>
      </c>
      <c r="E18" s="193">
        <v>46945553</v>
      </c>
      <c r="F18" s="193">
        <f>+E18-D18</f>
        <v>4387493</v>
      </c>
      <c r="G18" s="205">
        <f>+F18/D18*100</f>
        <v>10.309429048222594</v>
      </c>
      <c r="H18" s="199" t="s">
        <v>251</v>
      </c>
    </row>
    <row r="19" spans="1:8">
      <c r="A19" s="196"/>
      <c r="B19" s="200"/>
      <c r="C19" s="201"/>
      <c r="D19" s="197"/>
      <c r="E19" s="197"/>
      <c r="F19" s="197"/>
      <c r="G19" s="198"/>
      <c r="H19" s="198"/>
    </row>
    <row r="20" spans="1:8">
      <c r="A20" s="196">
        <v>5</v>
      </c>
      <c r="B20" s="200" t="s">
        <v>207</v>
      </c>
      <c r="C20" s="201"/>
      <c r="D20" s="197"/>
      <c r="E20" s="197"/>
      <c r="F20" s="197"/>
      <c r="G20" s="198"/>
      <c r="H20" s="198"/>
    </row>
    <row r="21" spans="1:8">
      <c r="A21" s="207">
        <v>5.0999999999999996</v>
      </c>
      <c r="B21" s="208" t="s">
        <v>208</v>
      </c>
      <c r="C21" s="209">
        <v>9211</v>
      </c>
      <c r="D21" s="197">
        <v>16809596</v>
      </c>
      <c r="E21" s="197">
        <v>17912388</v>
      </c>
      <c r="F21" s="197">
        <f t="shared" ref="F21:F28" si="0">+E21-D21</f>
        <v>1102792</v>
      </c>
      <c r="G21" s="198">
        <f>+F21/D21*100</f>
        <v>6.5604908053709314</v>
      </c>
      <c r="H21" s="214"/>
    </row>
    <row r="22" spans="1:8" ht="26.25" customHeight="1">
      <c r="A22" s="207">
        <v>5.2</v>
      </c>
      <c r="B22" s="208" t="s">
        <v>209</v>
      </c>
      <c r="C22" s="209">
        <v>9215</v>
      </c>
      <c r="D22" s="197">
        <v>23256049</v>
      </c>
      <c r="E22" s="197">
        <v>25920497</v>
      </c>
      <c r="F22" s="197">
        <f t="shared" si="0"/>
        <v>2664448</v>
      </c>
      <c r="G22" s="198">
        <f>+F22/D22*100</f>
        <v>11.457010603993826</v>
      </c>
      <c r="H22" s="214" t="s">
        <v>252</v>
      </c>
    </row>
    <row r="23" spans="1:8">
      <c r="A23" s="207">
        <v>5.3</v>
      </c>
      <c r="B23" s="208" t="s">
        <v>210</v>
      </c>
      <c r="C23" s="209">
        <v>9216</v>
      </c>
      <c r="D23" s="197">
        <v>8158905</v>
      </c>
      <c r="E23" s="197">
        <v>8799855</v>
      </c>
      <c r="F23" s="197">
        <f t="shared" si="0"/>
        <v>640950</v>
      </c>
      <c r="G23" s="198">
        <f>+F23/D23*100</f>
        <v>7.8558335953170193</v>
      </c>
      <c r="H23" s="214"/>
    </row>
    <row r="24" spans="1:8" ht="14.25" customHeight="1">
      <c r="A24" s="207">
        <v>5.4</v>
      </c>
      <c r="B24" s="208" t="s">
        <v>211</v>
      </c>
      <c r="C24" s="209">
        <v>9220</v>
      </c>
      <c r="D24" s="197">
        <v>4484868</v>
      </c>
      <c r="E24" s="197">
        <v>5949607</v>
      </c>
      <c r="F24" s="197">
        <f t="shared" si="0"/>
        <v>1464739</v>
      </c>
      <c r="G24" s="198">
        <f>+F24/D24*100</f>
        <v>32.659578832643462</v>
      </c>
      <c r="H24" s="214" t="s">
        <v>253</v>
      </c>
    </row>
    <row r="25" spans="1:8">
      <c r="A25" s="207">
        <v>5.5</v>
      </c>
      <c r="B25" s="208" t="s">
        <v>213</v>
      </c>
      <c r="C25" s="209">
        <v>9221</v>
      </c>
      <c r="D25" s="197">
        <v>3059885</v>
      </c>
      <c r="E25" s="197">
        <v>3022453</v>
      </c>
      <c r="F25" s="197">
        <f t="shared" si="0"/>
        <v>-37432</v>
      </c>
      <c r="G25" s="198">
        <f>+F25/D25*100</f>
        <v>-1.223313948073212</v>
      </c>
      <c r="H25" s="214"/>
    </row>
    <row r="26" spans="1:8">
      <c r="A26" s="207">
        <v>5.6</v>
      </c>
      <c r="B26" s="208" t="s">
        <v>215</v>
      </c>
      <c r="C26" s="209"/>
      <c r="D26" s="197">
        <v>0</v>
      </c>
      <c r="E26" s="197">
        <v>0</v>
      </c>
      <c r="F26" s="197">
        <f t="shared" si="0"/>
        <v>0</v>
      </c>
      <c r="G26" s="198">
        <v>0</v>
      </c>
      <c r="H26" s="198"/>
    </row>
    <row r="27" spans="1:8">
      <c r="A27" s="207">
        <v>5.7</v>
      </c>
      <c r="B27" s="208" t="s">
        <v>216</v>
      </c>
      <c r="C27" s="209">
        <v>9222</v>
      </c>
      <c r="D27" s="197">
        <v>27050</v>
      </c>
      <c r="E27" s="197">
        <v>18750</v>
      </c>
      <c r="F27" s="197">
        <f t="shared" si="0"/>
        <v>-8300</v>
      </c>
      <c r="G27" s="198">
        <f>+F27/D27*100</f>
        <v>-30.683918669131238</v>
      </c>
      <c r="H27" s="214" t="s">
        <v>217</v>
      </c>
    </row>
    <row r="28" spans="1:8" ht="25.5">
      <c r="A28" s="207"/>
      <c r="B28" s="200" t="s">
        <v>218</v>
      </c>
      <c r="C28" s="201"/>
      <c r="D28" s="203">
        <f>SUM(D21:D27)</f>
        <v>55796353</v>
      </c>
      <c r="E28" s="203">
        <f>SUM(E21:E27)</f>
        <v>61623550</v>
      </c>
      <c r="F28" s="203">
        <f t="shared" si="0"/>
        <v>5827197</v>
      </c>
      <c r="G28" s="204">
        <f>+F28/D28*100</f>
        <v>10.443687959318774</v>
      </c>
      <c r="H28" s="204"/>
    </row>
    <row r="29" spans="1:8">
      <c r="A29" s="196">
        <v>6</v>
      </c>
      <c r="B29" s="200" t="s">
        <v>219</v>
      </c>
      <c r="C29" s="201"/>
      <c r="D29" s="197"/>
      <c r="E29" s="197"/>
      <c r="F29" s="197"/>
      <c r="G29" s="198"/>
      <c r="H29" s="198"/>
    </row>
    <row r="30" spans="1:8" ht="25.5">
      <c r="A30" s="207" t="s">
        <v>220</v>
      </c>
      <c r="B30" s="208" t="s">
        <v>221</v>
      </c>
      <c r="C30" s="209" t="s">
        <v>222</v>
      </c>
      <c r="D30" s="197">
        <v>314487694</v>
      </c>
      <c r="E30" s="197">
        <v>348082265</v>
      </c>
      <c r="F30" s="197">
        <f t="shared" ref="F30:F35" si="1">+E30-D30</f>
        <v>33594571</v>
      </c>
      <c r="G30" s="198">
        <f>+F30/D30*100</f>
        <v>10.682316555127274</v>
      </c>
      <c r="H30" s="214" t="s">
        <v>254</v>
      </c>
    </row>
    <row r="31" spans="1:8" s="206" customFormat="1">
      <c r="A31" s="209">
        <v>6.2</v>
      </c>
      <c r="B31" s="208" t="s">
        <v>224</v>
      </c>
      <c r="C31" s="209">
        <v>9004</v>
      </c>
      <c r="D31" s="195">
        <v>23664035</v>
      </c>
      <c r="E31" s="195">
        <v>24931683</v>
      </c>
      <c r="F31" s="195">
        <f t="shared" si="1"/>
        <v>1267648</v>
      </c>
      <c r="G31" s="210">
        <f>+F31/D31*100</f>
        <v>5.3568548220960626</v>
      </c>
      <c r="H31" s="199"/>
    </row>
    <row r="32" spans="1:8">
      <c r="A32" s="209">
        <v>6.3</v>
      </c>
      <c r="B32" s="208" t="s">
        <v>226</v>
      </c>
      <c r="C32" s="209">
        <v>900185</v>
      </c>
      <c r="D32" s="197">
        <v>10486390</v>
      </c>
      <c r="E32" s="197">
        <v>11180890</v>
      </c>
      <c r="F32" s="197">
        <f t="shared" si="1"/>
        <v>694500</v>
      </c>
      <c r="G32" s="198">
        <f>+F32/D32*100</f>
        <v>6.622870215584201</v>
      </c>
      <c r="H32" s="214"/>
    </row>
    <row r="33" spans="1:8">
      <c r="A33" s="207">
        <v>6.4</v>
      </c>
      <c r="B33" s="208" t="s">
        <v>228</v>
      </c>
      <c r="C33" s="209">
        <v>9203</v>
      </c>
      <c r="D33" s="197">
        <v>6315077</v>
      </c>
      <c r="E33" s="197">
        <v>0</v>
      </c>
      <c r="F33" s="197">
        <f t="shared" si="1"/>
        <v>-6315077</v>
      </c>
      <c r="G33" s="198">
        <f>+F33/D33*100</f>
        <v>-100</v>
      </c>
      <c r="H33" s="214" t="s">
        <v>255</v>
      </c>
    </row>
    <row r="34" spans="1:8">
      <c r="A34" s="207">
        <v>6.5</v>
      </c>
      <c r="B34" s="208" t="s">
        <v>229</v>
      </c>
      <c r="C34" s="209"/>
      <c r="D34" s="197">
        <v>0</v>
      </c>
      <c r="E34" s="197">
        <v>0</v>
      </c>
      <c r="F34" s="197">
        <f t="shared" si="1"/>
        <v>0</v>
      </c>
      <c r="G34" s="198">
        <v>0</v>
      </c>
      <c r="H34" s="198"/>
    </row>
    <row r="35" spans="1:8" ht="25.5">
      <c r="A35" s="209">
        <v>6.6</v>
      </c>
      <c r="B35" s="208" t="s">
        <v>230</v>
      </c>
      <c r="C35" s="209" t="s">
        <v>231</v>
      </c>
      <c r="D35" s="197">
        <v>14263234</v>
      </c>
      <c r="E35" s="197">
        <v>16080660</v>
      </c>
      <c r="F35" s="197">
        <f t="shared" si="1"/>
        <v>1817426</v>
      </c>
      <c r="G35" s="198">
        <f>+F35/D35*100</f>
        <v>12.742033118155391</v>
      </c>
      <c r="H35" s="214" t="s">
        <v>256</v>
      </c>
    </row>
    <row r="36" spans="1:8">
      <c r="A36" s="207"/>
      <c r="B36" s="200" t="s">
        <v>233</v>
      </c>
      <c r="C36" s="201"/>
      <c r="D36" s="203">
        <f>SUM(D30:D35)</f>
        <v>369216430</v>
      </c>
      <c r="E36" s="203">
        <f>SUM(E30:E35)</f>
        <v>400275498</v>
      </c>
      <c r="F36" s="203"/>
      <c r="G36" s="204"/>
      <c r="H36" s="204"/>
    </row>
    <row r="37" spans="1:8">
      <c r="A37" s="207">
        <v>7</v>
      </c>
      <c r="B37" s="208" t="s">
        <v>234</v>
      </c>
      <c r="C37" s="209"/>
      <c r="D37" s="197">
        <v>0</v>
      </c>
      <c r="E37" s="197">
        <v>0</v>
      </c>
      <c r="F37" s="197">
        <f t="shared" ref="F37:F43" si="2">+E37-D37</f>
        <v>0</v>
      </c>
      <c r="G37" s="198">
        <v>0</v>
      </c>
      <c r="H37" s="198"/>
    </row>
    <row r="38" spans="1:8">
      <c r="A38" s="207">
        <v>8</v>
      </c>
      <c r="B38" s="208" t="s">
        <v>235</v>
      </c>
      <c r="C38" s="209"/>
      <c r="D38" s="197">
        <v>0</v>
      </c>
      <c r="E38" s="197">
        <v>0</v>
      </c>
      <c r="F38" s="197">
        <f t="shared" si="2"/>
        <v>0</v>
      </c>
      <c r="G38" s="198">
        <v>0</v>
      </c>
      <c r="H38" s="198"/>
    </row>
    <row r="39" spans="1:8" ht="25.5">
      <c r="A39" s="207">
        <v>9.1</v>
      </c>
      <c r="B39" s="208" t="s">
        <v>236</v>
      </c>
      <c r="C39" s="209" t="s">
        <v>237</v>
      </c>
      <c r="D39" s="197">
        <v>193351356</v>
      </c>
      <c r="E39" s="197">
        <v>210043698</v>
      </c>
      <c r="F39" s="197">
        <f t="shared" si="2"/>
        <v>16692342</v>
      </c>
      <c r="G39" s="198">
        <f>+F39/D39*100</f>
        <v>8.6331652103851813</v>
      </c>
      <c r="H39" s="214"/>
    </row>
    <row r="40" spans="1:8" s="206" customFormat="1" ht="84" customHeight="1">
      <c r="A40" s="209">
        <v>10</v>
      </c>
      <c r="B40" s="200" t="s">
        <v>239</v>
      </c>
      <c r="C40" s="201"/>
      <c r="D40" s="195">
        <v>58205859</v>
      </c>
      <c r="E40" s="195">
        <v>71042101</v>
      </c>
      <c r="F40" s="195">
        <f t="shared" si="2"/>
        <v>12836242</v>
      </c>
      <c r="G40" s="210">
        <f>+F40/D40*100</f>
        <v>22.053178529673449</v>
      </c>
      <c r="H40" s="214" t="s">
        <v>257</v>
      </c>
    </row>
    <row r="41" spans="1:8">
      <c r="A41" s="207">
        <v>11</v>
      </c>
      <c r="B41" s="200" t="s">
        <v>240</v>
      </c>
      <c r="C41" s="201"/>
      <c r="D41" s="203">
        <f>+D40+D39+D36+D28+D15+D10+D17+D18</f>
        <v>919212864</v>
      </c>
      <c r="E41" s="203">
        <f>+E40+E39+E36+E28+E15+E10+E17+E18</f>
        <v>1183186395</v>
      </c>
      <c r="F41" s="203">
        <f t="shared" si="2"/>
        <v>263973531</v>
      </c>
      <c r="G41" s="204">
        <f>+F41/D41*100</f>
        <v>28.717345169790836</v>
      </c>
      <c r="H41" s="204"/>
    </row>
    <row r="42" spans="1:8" ht="45.75" customHeight="1">
      <c r="A42" s="207">
        <v>12</v>
      </c>
      <c r="B42" s="200" t="s">
        <v>241</v>
      </c>
      <c r="C42" s="201" t="s">
        <v>242</v>
      </c>
      <c r="D42" s="197">
        <v>14528361</v>
      </c>
      <c r="E42" s="197">
        <v>41610639</v>
      </c>
      <c r="F42" s="197">
        <f t="shared" si="2"/>
        <v>27082278</v>
      </c>
      <c r="G42" s="198">
        <f>+F42/D42*100</f>
        <v>186.40972646535971</v>
      </c>
      <c r="H42" s="199" t="s">
        <v>258</v>
      </c>
    </row>
    <row r="43" spans="1:8">
      <c r="A43" s="207">
        <v>13</v>
      </c>
      <c r="B43" s="200" t="s">
        <v>244</v>
      </c>
      <c r="C43" s="201"/>
      <c r="D43" s="203">
        <f>+D41-D42</f>
        <v>904684503</v>
      </c>
      <c r="E43" s="203">
        <f>+E41-E42</f>
        <v>1141575756</v>
      </c>
      <c r="F43" s="203">
        <f t="shared" si="2"/>
        <v>236891253</v>
      </c>
      <c r="G43" s="204">
        <f>+F43/D43*100</f>
        <v>26.184957542043801</v>
      </c>
      <c r="H43" s="204"/>
    </row>
    <row r="44" spans="1:8" ht="51">
      <c r="A44" s="209">
        <v>14</v>
      </c>
      <c r="B44" s="208" t="s">
        <v>245</v>
      </c>
      <c r="C44" s="209"/>
      <c r="D44" s="197"/>
      <c r="E44" s="197"/>
      <c r="F44" s="197"/>
      <c r="G44" s="197"/>
      <c r="H44" s="197"/>
    </row>
  </sheetData>
  <mergeCells count="8">
    <mergeCell ref="B1:H1"/>
    <mergeCell ref="B2:H2"/>
    <mergeCell ref="B4:H4"/>
    <mergeCell ref="A6:A7"/>
    <mergeCell ref="B6:B7"/>
    <mergeCell ref="D6:D7"/>
    <mergeCell ref="E6:E7"/>
    <mergeCell ref="F6:G6"/>
  </mergeCells>
  <pageMargins left="0.4" right="0.2" top="0.51" bottom="0.47" header="0.5" footer="0.46"/>
  <pageSetup scale="80" orientation="portrait" r:id="rId1"/>
</worksheet>
</file>

<file path=xl/worksheets/sheet6.xml><?xml version="1.0" encoding="utf-8"?>
<worksheet xmlns="http://schemas.openxmlformats.org/spreadsheetml/2006/main" xmlns:r="http://schemas.openxmlformats.org/officeDocument/2006/relationships">
  <dimension ref="A1:H44"/>
  <sheetViews>
    <sheetView view="pageBreakPreview" zoomScale="60" zoomScaleNormal="87" workbookViewId="0">
      <selection activeCell="B10" sqref="B10"/>
    </sheetView>
  </sheetViews>
  <sheetFormatPr defaultRowHeight="12.75"/>
  <cols>
    <col min="1" max="1" width="7.1640625" style="211" customWidth="1"/>
    <col min="2" max="2" width="38" style="181" customWidth="1"/>
    <col min="3" max="3" width="21.1640625" style="181" hidden="1" customWidth="1"/>
    <col min="4" max="4" width="15.5" style="181" customWidth="1"/>
    <col min="5" max="5" width="15.6640625" style="181" customWidth="1"/>
    <col min="6" max="6" width="15.1640625" style="181" customWidth="1"/>
    <col min="7" max="7" width="10.1640625" style="181" customWidth="1"/>
    <col min="8" max="8" width="46.6640625" style="181" customWidth="1"/>
    <col min="9" max="236" width="9.33203125" style="181"/>
    <col min="237" max="237" width="48.1640625" style="181" customWidth="1"/>
    <col min="238" max="238" width="21.1640625" style="181" bestFit="1" customWidth="1"/>
    <col min="239" max="239" width="13" style="181" customWidth="1"/>
    <col min="240" max="240" width="14.1640625" style="181" customWidth="1"/>
    <col min="241" max="243" width="14.1640625" style="181" bestFit="1" customWidth="1"/>
    <col min="244" max="244" width="3.33203125" style="181" customWidth="1"/>
    <col min="245" max="245" width="13" style="181" customWidth="1"/>
    <col min="246" max="246" width="11.1640625" style="181" customWidth="1"/>
    <col min="247" max="247" width="47.83203125" style="181" customWidth="1"/>
    <col min="248" max="248" width="14.1640625" style="181" bestFit="1" customWidth="1"/>
    <col min="249" max="249" width="10.1640625" style="181" customWidth="1"/>
    <col min="250" max="250" width="57.33203125" style="181" customWidth="1"/>
    <col min="251" max="251" width="14.1640625" style="181" customWidth="1"/>
    <col min="252" max="252" width="10.33203125" style="181" customWidth="1"/>
    <col min="253" max="253" width="50.1640625" style="181" customWidth="1"/>
    <col min="254" max="254" width="15" style="181" customWidth="1"/>
    <col min="255" max="255" width="11" style="181" customWidth="1"/>
    <col min="256" max="256" width="52.1640625" style="181" customWidth="1"/>
    <col min="257" max="492" width="9.33203125" style="181"/>
    <col min="493" max="493" width="48.1640625" style="181" customWidth="1"/>
    <col min="494" max="494" width="21.1640625" style="181" bestFit="1" customWidth="1"/>
    <col min="495" max="495" width="13" style="181" customWidth="1"/>
    <col min="496" max="496" width="14.1640625" style="181" customWidth="1"/>
    <col min="497" max="499" width="14.1640625" style="181" bestFit="1" customWidth="1"/>
    <col min="500" max="500" width="3.33203125" style="181" customWidth="1"/>
    <col min="501" max="501" width="13" style="181" customWidth="1"/>
    <col min="502" max="502" width="11.1640625" style="181" customWidth="1"/>
    <col min="503" max="503" width="47.83203125" style="181" customWidth="1"/>
    <col min="504" max="504" width="14.1640625" style="181" bestFit="1" customWidth="1"/>
    <col min="505" max="505" width="10.1640625" style="181" customWidth="1"/>
    <col min="506" max="506" width="57.33203125" style="181" customWidth="1"/>
    <col min="507" max="507" width="14.1640625" style="181" customWidth="1"/>
    <col min="508" max="508" width="10.33203125" style="181" customWidth="1"/>
    <col min="509" max="509" width="50.1640625" style="181" customWidth="1"/>
    <col min="510" max="510" width="15" style="181" customWidth="1"/>
    <col min="511" max="511" width="11" style="181" customWidth="1"/>
    <col min="512" max="512" width="52.1640625" style="181" customWidth="1"/>
    <col min="513" max="748" width="9.33203125" style="181"/>
    <col min="749" max="749" width="48.1640625" style="181" customWidth="1"/>
    <col min="750" max="750" width="21.1640625" style="181" bestFit="1" customWidth="1"/>
    <col min="751" max="751" width="13" style="181" customWidth="1"/>
    <col min="752" max="752" width="14.1640625" style="181" customWidth="1"/>
    <col min="753" max="755" width="14.1640625" style="181" bestFit="1" customWidth="1"/>
    <col min="756" max="756" width="3.33203125" style="181" customWidth="1"/>
    <col min="757" max="757" width="13" style="181" customWidth="1"/>
    <col min="758" max="758" width="11.1640625" style="181" customWidth="1"/>
    <col min="759" max="759" width="47.83203125" style="181" customWidth="1"/>
    <col min="760" max="760" width="14.1640625" style="181" bestFit="1" customWidth="1"/>
    <col min="761" max="761" width="10.1640625" style="181" customWidth="1"/>
    <col min="762" max="762" width="57.33203125" style="181" customWidth="1"/>
    <col min="763" max="763" width="14.1640625" style="181" customWidth="1"/>
    <col min="764" max="764" width="10.33203125" style="181" customWidth="1"/>
    <col min="765" max="765" width="50.1640625" style="181" customWidth="1"/>
    <col min="766" max="766" width="15" style="181" customWidth="1"/>
    <col min="767" max="767" width="11" style="181" customWidth="1"/>
    <col min="768" max="768" width="52.1640625" style="181" customWidth="1"/>
    <col min="769" max="1004" width="9.33203125" style="181"/>
    <col min="1005" max="1005" width="48.1640625" style="181" customWidth="1"/>
    <col min="1006" max="1006" width="21.1640625" style="181" bestFit="1" customWidth="1"/>
    <col min="1007" max="1007" width="13" style="181" customWidth="1"/>
    <col min="1008" max="1008" width="14.1640625" style="181" customWidth="1"/>
    <col min="1009" max="1011" width="14.1640625" style="181" bestFit="1" customWidth="1"/>
    <col min="1012" max="1012" width="3.33203125" style="181" customWidth="1"/>
    <col min="1013" max="1013" width="13" style="181" customWidth="1"/>
    <col min="1014" max="1014" width="11.1640625" style="181" customWidth="1"/>
    <col min="1015" max="1015" width="47.83203125" style="181" customWidth="1"/>
    <col min="1016" max="1016" width="14.1640625" style="181" bestFit="1" customWidth="1"/>
    <col min="1017" max="1017" width="10.1640625" style="181" customWidth="1"/>
    <col min="1018" max="1018" width="57.33203125" style="181" customWidth="1"/>
    <col min="1019" max="1019" width="14.1640625" style="181" customWidth="1"/>
    <col min="1020" max="1020" width="10.33203125" style="181" customWidth="1"/>
    <col min="1021" max="1021" width="50.1640625" style="181" customWidth="1"/>
    <col min="1022" max="1022" width="15" style="181" customWidth="1"/>
    <col min="1023" max="1023" width="11" style="181" customWidth="1"/>
    <col min="1024" max="1024" width="52.1640625" style="181" customWidth="1"/>
    <col min="1025" max="1260" width="9.33203125" style="181"/>
    <col min="1261" max="1261" width="48.1640625" style="181" customWidth="1"/>
    <col min="1262" max="1262" width="21.1640625" style="181" bestFit="1" customWidth="1"/>
    <col min="1263" max="1263" width="13" style="181" customWidth="1"/>
    <col min="1264" max="1264" width="14.1640625" style="181" customWidth="1"/>
    <col min="1265" max="1267" width="14.1640625" style="181" bestFit="1" customWidth="1"/>
    <col min="1268" max="1268" width="3.33203125" style="181" customWidth="1"/>
    <col min="1269" max="1269" width="13" style="181" customWidth="1"/>
    <col min="1270" max="1270" width="11.1640625" style="181" customWidth="1"/>
    <col min="1271" max="1271" width="47.83203125" style="181" customWidth="1"/>
    <col min="1272" max="1272" width="14.1640625" style="181" bestFit="1" customWidth="1"/>
    <col min="1273" max="1273" width="10.1640625" style="181" customWidth="1"/>
    <col min="1274" max="1274" width="57.33203125" style="181" customWidth="1"/>
    <col min="1275" max="1275" width="14.1640625" style="181" customWidth="1"/>
    <col min="1276" max="1276" width="10.33203125" style="181" customWidth="1"/>
    <col min="1277" max="1277" width="50.1640625" style="181" customWidth="1"/>
    <col min="1278" max="1278" width="15" style="181" customWidth="1"/>
    <col min="1279" max="1279" width="11" style="181" customWidth="1"/>
    <col min="1280" max="1280" width="52.1640625" style="181" customWidth="1"/>
    <col min="1281" max="1516" width="9.33203125" style="181"/>
    <col min="1517" max="1517" width="48.1640625" style="181" customWidth="1"/>
    <col min="1518" max="1518" width="21.1640625" style="181" bestFit="1" customWidth="1"/>
    <col min="1519" max="1519" width="13" style="181" customWidth="1"/>
    <col min="1520" max="1520" width="14.1640625" style="181" customWidth="1"/>
    <col min="1521" max="1523" width="14.1640625" style="181" bestFit="1" customWidth="1"/>
    <col min="1524" max="1524" width="3.33203125" style="181" customWidth="1"/>
    <col min="1525" max="1525" width="13" style="181" customWidth="1"/>
    <col min="1526" max="1526" width="11.1640625" style="181" customWidth="1"/>
    <col min="1527" max="1527" width="47.83203125" style="181" customWidth="1"/>
    <col min="1528" max="1528" width="14.1640625" style="181" bestFit="1" customWidth="1"/>
    <col min="1529" max="1529" width="10.1640625" style="181" customWidth="1"/>
    <col min="1530" max="1530" width="57.33203125" style="181" customWidth="1"/>
    <col min="1531" max="1531" width="14.1640625" style="181" customWidth="1"/>
    <col min="1532" max="1532" width="10.33203125" style="181" customWidth="1"/>
    <col min="1533" max="1533" width="50.1640625" style="181" customWidth="1"/>
    <col min="1534" max="1534" width="15" style="181" customWidth="1"/>
    <col min="1535" max="1535" width="11" style="181" customWidth="1"/>
    <col min="1536" max="1536" width="52.1640625" style="181" customWidth="1"/>
    <col min="1537" max="1772" width="9.33203125" style="181"/>
    <col min="1773" max="1773" width="48.1640625" style="181" customWidth="1"/>
    <col min="1774" max="1774" width="21.1640625" style="181" bestFit="1" customWidth="1"/>
    <col min="1775" max="1775" width="13" style="181" customWidth="1"/>
    <col min="1776" max="1776" width="14.1640625" style="181" customWidth="1"/>
    <col min="1777" max="1779" width="14.1640625" style="181" bestFit="1" customWidth="1"/>
    <col min="1780" max="1780" width="3.33203125" style="181" customWidth="1"/>
    <col min="1781" max="1781" width="13" style="181" customWidth="1"/>
    <col min="1782" max="1782" width="11.1640625" style="181" customWidth="1"/>
    <col min="1783" max="1783" width="47.83203125" style="181" customWidth="1"/>
    <col min="1784" max="1784" width="14.1640625" style="181" bestFit="1" customWidth="1"/>
    <col min="1785" max="1785" width="10.1640625" style="181" customWidth="1"/>
    <col min="1786" max="1786" width="57.33203125" style="181" customWidth="1"/>
    <col min="1787" max="1787" width="14.1640625" style="181" customWidth="1"/>
    <col min="1788" max="1788" width="10.33203125" style="181" customWidth="1"/>
    <col min="1789" max="1789" width="50.1640625" style="181" customWidth="1"/>
    <col min="1790" max="1790" width="15" style="181" customWidth="1"/>
    <col min="1791" max="1791" width="11" style="181" customWidth="1"/>
    <col min="1792" max="1792" width="52.1640625" style="181" customWidth="1"/>
    <col min="1793" max="2028" width="9.33203125" style="181"/>
    <col min="2029" max="2029" width="48.1640625" style="181" customWidth="1"/>
    <col min="2030" max="2030" width="21.1640625" style="181" bestFit="1" customWidth="1"/>
    <col min="2031" max="2031" width="13" style="181" customWidth="1"/>
    <col min="2032" max="2032" width="14.1640625" style="181" customWidth="1"/>
    <col min="2033" max="2035" width="14.1640625" style="181" bestFit="1" customWidth="1"/>
    <col min="2036" max="2036" width="3.33203125" style="181" customWidth="1"/>
    <col min="2037" max="2037" width="13" style="181" customWidth="1"/>
    <col min="2038" max="2038" width="11.1640625" style="181" customWidth="1"/>
    <col min="2039" max="2039" width="47.83203125" style="181" customWidth="1"/>
    <col min="2040" max="2040" width="14.1640625" style="181" bestFit="1" customWidth="1"/>
    <col min="2041" max="2041" width="10.1640625" style="181" customWidth="1"/>
    <col min="2042" max="2042" width="57.33203125" style="181" customWidth="1"/>
    <col min="2043" max="2043" width="14.1640625" style="181" customWidth="1"/>
    <col min="2044" max="2044" width="10.33203125" style="181" customWidth="1"/>
    <col min="2045" max="2045" width="50.1640625" style="181" customWidth="1"/>
    <col min="2046" max="2046" width="15" style="181" customWidth="1"/>
    <col min="2047" max="2047" width="11" style="181" customWidth="1"/>
    <col min="2048" max="2048" width="52.1640625" style="181" customWidth="1"/>
    <col min="2049" max="2284" width="9.33203125" style="181"/>
    <col min="2285" max="2285" width="48.1640625" style="181" customWidth="1"/>
    <col min="2286" max="2286" width="21.1640625" style="181" bestFit="1" customWidth="1"/>
    <col min="2287" max="2287" width="13" style="181" customWidth="1"/>
    <col min="2288" max="2288" width="14.1640625" style="181" customWidth="1"/>
    <col min="2289" max="2291" width="14.1640625" style="181" bestFit="1" customWidth="1"/>
    <col min="2292" max="2292" width="3.33203125" style="181" customWidth="1"/>
    <col min="2293" max="2293" width="13" style="181" customWidth="1"/>
    <col min="2294" max="2294" width="11.1640625" style="181" customWidth="1"/>
    <col min="2295" max="2295" width="47.83203125" style="181" customWidth="1"/>
    <col min="2296" max="2296" width="14.1640625" style="181" bestFit="1" customWidth="1"/>
    <col min="2297" max="2297" width="10.1640625" style="181" customWidth="1"/>
    <col min="2298" max="2298" width="57.33203125" style="181" customWidth="1"/>
    <col min="2299" max="2299" width="14.1640625" style="181" customWidth="1"/>
    <col min="2300" max="2300" width="10.33203125" style="181" customWidth="1"/>
    <col min="2301" max="2301" width="50.1640625" style="181" customWidth="1"/>
    <col min="2302" max="2302" width="15" style="181" customWidth="1"/>
    <col min="2303" max="2303" width="11" style="181" customWidth="1"/>
    <col min="2304" max="2304" width="52.1640625" style="181" customWidth="1"/>
    <col min="2305" max="2540" width="9.33203125" style="181"/>
    <col min="2541" max="2541" width="48.1640625" style="181" customWidth="1"/>
    <col min="2542" max="2542" width="21.1640625" style="181" bestFit="1" customWidth="1"/>
    <col min="2543" max="2543" width="13" style="181" customWidth="1"/>
    <col min="2544" max="2544" width="14.1640625" style="181" customWidth="1"/>
    <col min="2545" max="2547" width="14.1640625" style="181" bestFit="1" customWidth="1"/>
    <col min="2548" max="2548" width="3.33203125" style="181" customWidth="1"/>
    <col min="2549" max="2549" width="13" style="181" customWidth="1"/>
    <col min="2550" max="2550" width="11.1640625" style="181" customWidth="1"/>
    <col min="2551" max="2551" width="47.83203125" style="181" customWidth="1"/>
    <col min="2552" max="2552" width="14.1640625" style="181" bestFit="1" customWidth="1"/>
    <col min="2553" max="2553" width="10.1640625" style="181" customWidth="1"/>
    <col min="2554" max="2554" width="57.33203125" style="181" customWidth="1"/>
    <col min="2555" max="2555" width="14.1640625" style="181" customWidth="1"/>
    <col min="2556" max="2556" width="10.33203125" style="181" customWidth="1"/>
    <col min="2557" max="2557" width="50.1640625" style="181" customWidth="1"/>
    <col min="2558" max="2558" width="15" style="181" customWidth="1"/>
    <col min="2559" max="2559" width="11" style="181" customWidth="1"/>
    <col min="2560" max="2560" width="52.1640625" style="181" customWidth="1"/>
    <col min="2561" max="2796" width="9.33203125" style="181"/>
    <col min="2797" max="2797" width="48.1640625" style="181" customWidth="1"/>
    <col min="2798" max="2798" width="21.1640625" style="181" bestFit="1" customWidth="1"/>
    <col min="2799" max="2799" width="13" style="181" customWidth="1"/>
    <col min="2800" max="2800" width="14.1640625" style="181" customWidth="1"/>
    <col min="2801" max="2803" width="14.1640625" style="181" bestFit="1" customWidth="1"/>
    <col min="2804" max="2804" width="3.33203125" style="181" customWidth="1"/>
    <col min="2805" max="2805" width="13" style="181" customWidth="1"/>
    <col min="2806" max="2806" width="11.1640625" style="181" customWidth="1"/>
    <col min="2807" max="2807" width="47.83203125" style="181" customWidth="1"/>
    <col min="2808" max="2808" width="14.1640625" style="181" bestFit="1" customWidth="1"/>
    <col min="2809" max="2809" width="10.1640625" style="181" customWidth="1"/>
    <col min="2810" max="2810" width="57.33203125" style="181" customWidth="1"/>
    <col min="2811" max="2811" width="14.1640625" style="181" customWidth="1"/>
    <col min="2812" max="2812" width="10.33203125" style="181" customWidth="1"/>
    <col min="2813" max="2813" width="50.1640625" style="181" customWidth="1"/>
    <col min="2814" max="2814" width="15" style="181" customWidth="1"/>
    <col min="2815" max="2815" width="11" style="181" customWidth="1"/>
    <col min="2816" max="2816" width="52.1640625" style="181" customWidth="1"/>
    <col min="2817" max="3052" width="9.33203125" style="181"/>
    <col min="3053" max="3053" width="48.1640625" style="181" customWidth="1"/>
    <col min="3054" max="3054" width="21.1640625" style="181" bestFit="1" customWidth="1"/>
    <col min="3055" max="3055" width="13" style="181" customWidth="1"/>
    <col min="3056" max="3056" width="14.1640625" style="181" customWidth="1"/>
    <col min="3057" max="3059" width="14.1640625" style="181" bestFit="1" customWidth="1"/>
    <col min="3060" max="3060" width="3.33203125" style="181" customWidth="1"/>
    <col min="3061" max="3061" width="13" style="181" customWidth="1"/>
    <col min="3062" max="3062" width="11.1640625" style="181" customWidth="1"/>
    <col min="3063" max="3063" width="47.83203125" style="181" customWidth="1"/>
    <col min="3064" max="3064" width="14.1640625" style="181" bestFit="1" customWidth="1"/>
    <col min="3065" max="3065" width="10.1640625" style="181" customWidth="1"/>
    <col min="3066" max="3066" width="57.33203125" style="181" customWidth="1"/>
    <col min="3067" max="3067" width="14.1640625" style="181" customWidth="1"/>
    <col min="3068" max="3068" width="10.33203125" style="181" customWidth="1"/>
    <col min="3069" max="3069" width="50.1640625" style="181" customWidth="1"/>
    <col min="3070" max="3070" width="15" style="181" customWidth="1"/>
    <col min="3071" max="3071" width="11" style="181" customWidth="1"/>
    <col min="3072" max="3072" width="52.1640625" style="181" customWidth="1"/>
    <col min="3073" max="3308" width="9.33203125" style="181"/>
    <col min="3309" max="3309" width="48.1640625" style="181" customWidth="1"/>
    <col min="3310" max="3310" width="21.1640625" style="181" bestFit="1" customWidth="1"/>
    <col min="3311" max="3311" width="13" style="181" customWidth="1"/>
    <col min="3312" max="3312" width="14.1640625" style="181" customWidth="1"/>
    <col min="3313" max="3315" width="14.1640625" style="181" bestFit="1" customWidth="1"/>
    <col min="3316" max="3316" width="3.33203125" style="181" customWidth="1"/>
    <col min="3317" max="3317" width="13" style="181" customWidth="1"/>
    <col min="3318" max="3318" width="11.1640625" style="181" customWidth="1"/>
    <col min="3319" max="3319" width="47.83203125" style="181" customWidth="1"/>
    <col min="3320" max="3320" width="14.1640625" style="181" bestFit="1" customWidth="1"/>
    <col min="3321" max="3321" width="10.1640625" style="181" customWidth="1"/>
    <col min="3322" max="3322" width="57.33203125" style="181" customWidth="1"/>
    <col min="3323" max="3323" width="14.1640625" style="181" customWidth="1"/>
    <col min="3324" max="3324" width="10.33203125" style="181" customWidth="1"/>
    <col min="3325" max="3325" width="50.1640625" style="181" customWidth="1"/>
    <col min="3326" max="3326" width="15" style="181" customWidth="1"/>
    <col min="3327" max="3327" width="11" style="181" customWidth="1"/>
    <col min="3328" max="3328" width="52.1640625" style="181" customWidth="1"/>
    <col min="3329" max="3564" width="9.33203125" style="181"/>
    <col min="3565" max="3565" width="48.1640625" style="181" customWidth="1"/>
    <col min="3566" max="3566" width="21.1640625" style="181" bestFit="1" customWidth="1"/>
    <col min="3567" max="3567" width="13" style="181" customWidth="1"/>
    <col min="3568" max="3568" width="14.1640625" style="181" customWidth="1"/>
    <col min="3569" max="3571" width="14.1640625" style="181" bestFit="1" customWidth="1"/>
    <col min="3572" max="3572" width="3.33203125" style="181" customWidth="1"/>
    <col min="3573" max="3573" width="13" style="181" customWidth="1"/>
    <col min="3574" max="3574" width="11.1640625" style="181" customWidth="1"/>
    <col min="3575" max="3575" width="47.83203125" style="181" customWidth="1"/>
    <col min="3576" max="3576" width="14.1640625" style="181" bestFit="1" customWidth="1"/>
    <col min="3577" max="3577" width="10.1640625" style="181" customWidth="1"/>
    <col min="3578" max="3578" width="57.33203125" style="181" customWidth="1"/>
    <col min="3579" max="3579" width="14.1640625" style="181" customWidth="1"/>
    <col min="3580" max="3580" width="10.33203125" style="181" customWidth="1"/>
    <col min="3581" max="3581" width="50.1640625" style="181" customWidth="1"/>
    <col min="3582" max="3582" width="15" style="181" customWidth="1"/>
    <col min="3583" max="3583" width="11" style="181" customWidth="1"/>
    <col min="3584" max="3584" width="52.1640625" style="181" customWidth="1"/>
    <col min="3585" max="3820" width="9.33203125" style="181"/>
    <col min="3821" max="3821" width="48.1640625" style="181" customWidth="1"/>
    <col min="3822" max="3822" width="21.1640625" style="181" bestFit="1" customWidth="1"/>
    <col min="3823" max="3823" width="13" style="181" customWidth="1"/>
    <col min="3824" max="3824" width="14.1640625" style="181" customWidth="1"/>
    <col min="3825" max="3827" width="14.1640625" style="181" bestFit="1" customWidth="1"/>
    <col min="3828" max="3828" width="3.33203125" style="181" customWidth="1"/>
    <col min="3829" max="3829" width="13" style="181" customWidth="1"/>
    <col min="3830" max="3830" width="11.1640625" style="181" customWidth="1"/>
    <col min="3831" max="3831" width="47.83203125" style="181" customWidth="1"/>
    <col min="3832" max="3832" width="14.1640625" style="181" bestFit="1" customWidth="1"/>
    <col min="3833" max="3833" width="10.1640625" style="181" customWidth="1"/>
    <col min="3834" max="3834" width="57.33203125" style="181" customWidth="1"/>
    <col min="3835" max="3835" width="14.1640625" style="181" customWidth="1"/>
    <col min="3836" max="3836" width="10.33203125" style="181" customWidth="1"/>
    <col min="3837" max="3837" width="50.1640625" style="181" customWidth="1"/>
    <col min="3838" max="3838" width="15" style="181" customWidth="1"/>
    <col min="3839" max="3839" width="11" style="181" customWidth="1"/>
    <col min="3840" max="3840" width="52.1640625" style="181" customWidth="1"/>
    <col min="3841" max="4076" width="9.33203125" style="181"/>
    <col min="4077" max="4077" width="48.1640625" style="181" customWidth="1"/>
    <col min="4078" max="4078" width="21.1640625" style="181" bestFit="1" customWidth="1"/>
    <col min="4079" max="4079" width="13" style="181" customWidth="1"/>
    <col min="4080" max="4080" width="14.1640625" style="181" customWidth="1"/>
    <col min="4081" max="4083" width="14.1640625" style="181" bestFit="1" customWidth="1"/>
    <col min="4084" max="4084" width="3.33203125" style="181" customWidth="1"/>
    <col min="4085" max="4085" width="13" style="181" customWidth="1"/>
    <col min="4086" max="4086" width="11.1640625" style="181" customWidth="1"/>
    <col min="4087" max="4087" width="47.83203125" style="181" customWidth="1"/>
    <col min="4088" max="4088" width="14.1640625" style="181" bestFit="1" customWidth="1"/>
    <col min="4089" max="4089" width="10.1640625" style="181" customWidth="1"/>
    <col min="4090" max="4090" width="57.33203125" style="181" customWidth="1"/>
    <col min="4091" max="4091" width="14.1640625" style="181" customWidth="1"/>
    <col min="4092" max="4092" width="10.33203125" style="181" customWidth="1"/>
    <col min="4093" max="4093" width="50.1640625" style="181" customWidth="1"/>
    <col min="4094" max="4094" width="15" style="181" customWidth="1"/>
    <col min="4095" max="4095" width="11" style="181" customWidth="1"/>
    <col min="4096" max="4096" width="52.1640625" style="181" customWidth="1"/>
    <col min="4097" max="4332" width="9.33203125" style="181"/>
    <col min="4333" max="4333" width="48.1640625" style="181" customWidth="1"/>
    <col min="4334" max="4334" width="21.1640625" style="181" bestFit="1" customWidth="1"/>
    <col min="4335" max="4335" width="13" style="181" customWidth="1"/>
    <col min="4336" max="4336" width="14.1640625" style="181" customWidth="1"/>
    <col min="4337" max="4339" width="14.1640625" style="181" bestFit="1" customWidth="1"/>
    <col min="4340" max="4340" width="3.33203125" style="181" customWidth="1"/>
    <col min="4341" max="4341" width="13" style="181" customWidth="1"/>
    <col min="4342" max="4342" width="11.1640625" style="181" customWidth="1"/>
    <col min="4343" max="4343" width="47.83203125" style="181" customWidth="1"/>
    <col min="4344" max="4344" width="14.1640625" style="181" bestFit="1" customWidth="1"/>
    <col min="4345" max="4345" width="10.1640625" style="181" customWidth="1"/>
    <col min="4346" max="4346" width="57.33203125" style="181" customWidth="1"/>
    <col min="4347" max="4347" width="14.1640625" style="181" customWidth="1"/>
    <col min="4348" max="4348" width="10.33203125" style="181" customWidth="1"/>
    <col min="4349" max="4349" width="50.1640625" style="181" customWidth="1"/>
    <col min="4350" max="4350" width="15" style="181" customWidth="1"/>
    <col min="4351" max="4351" width="11" style="181" customWidth="1"/>
    <col min="4352" max="4352" width="52.1640625" style="181" customWidth="1"/>
    <col min="4353" max="4588" width="9.33203125" style="181"/>
    <col min="4589" max="4589" width="48.1640625" style="181" customWidth="1"/>
    <col min="4590" max="4590" width="21.1640625" style="181" bestFit="1" customWidth="1"/>
    <col min="4591" max="4591" width="13" style="181" customWidth="1"/>
    <col min="4592" max="4592" width="14.1640625" style="181" customWidth="1"/>
    <col min="4593" max="4595" width="14.1640625" style="181" bestFit="1" customWidth="1"/>
    <col min="4596" max="4596" width="3.33203125" style="181" customWidth="1"/>
    <col min="4597" max="4597" width="13" style="181" customWidth="1"/>
    <col min="4598" max="4598" width="11.1640625" style="181" customWidth="1"/>
    <col min="4599" max="4599" width="47.83203125" style="181" customWidth="1"/>
    <col min="4600" max="4600" width="14.1640625" style="181" bestFit="1" customWidth="1"/>
    <col min="4601" max="4601" width="10.1640625" style="181" customWidth="1"/>
    <col min="4602" max="4602" width="57.33203125" style="181" customWidth="1"/>
    <col min="4603" max="4603" width="14.1640625" style="181" customWidth="1"/>
    <col min="4604" max="4604" width="10.33203125" style="181" customWidth="1"/>
    <col min="4605" max="4605" width="50.1640625" style="181" customWidth="1"/>
    <col min="4606" max="4606" width="15" style="181" customWidth="1"/>
    <col min="4607" max="4607" width="11" style="181" customWidth="1"/>
    <col min="4608" max="4608" width="52.1640625" style="181" customWidth="1"/>
    <col min="4609" max="4844" width="9.33203125" style="181"/>
    <col min="4845" max="4845" width="48.1640625" style="181" customWidth="1"/>
    <col min="4846" max="4846" width="21.1640625" style="181" bestFit="1" customWidth="1"/>
    <col min="4847" max="4847" width="13" style="181" customWidth="1"/>
    <col min="4848" max="4848" width="14.1640625" style="181" customWidth="1"/>
    <col min="4849" max="4851" width="14.1640625" style="181" bestFit="1" customWidth="1"/>
    <col min="4852" max="4852" width="3.33203125" style="181" customWidth="1"/>
    <col min="4853" max="4853" width="13" style="181" customWidth="1"/>
    <col min="4854" max="4854" width="11.1640625" style="181" customWidth="1"/>
    <col min="4855" max="4855" width="47.83203125" style="181" customWidth="1"/>
    <col min="4856" max="4856" width="14.1640625" style="181" bestFit="1" customWidth="1"/>
    <col min="4857" max="4857" width="10.1640625" style="181" customWidth="1"/>
    <col min="4858" max="4858" width="57.33203125" style="181" customWidth="1"/>
    <col min="4859" max="4859" width="14.1640625" style="181" customWidth="1"/>
    <col min="4860" max="4860" width="10.33203125" style="181" customWidth="1"/>
    <col min="4861" max="4861" width="50.1640625" style="181" customWidth="1"/>
    <col min="4862" max="4862" width="15" style="181" customWidth="1"/>
    <col min="4863" max="4863" width="11" style="181" customWidth="1"/>
    <col min="4864" max="4864" width="52.1640625" style="181" customWidth="1"/>
    <col min="4865" max="5100" width="9.33203125" style="181"/>
    <col min="5101" max="5101" width="48.1640625" style="181" customWidth="1"/>
    <col min="5102" max="5102" width="21.1640625" style="181" bestFit="1" customWidth="1"/>
    <col min="5103" max="5103" width="13" style="181" customWidth="1"/>
    <col min="5104" max="5104" width="14.1640625" style="181" customWidth="1"/>
    <col min="5105" max="5107" width="14.1640625" style="181" bestFit="1" customWidth="1"/>
    <col min="5108" max="5108" width="3.33203125" style="181" customWidth="1"/>
    <col min="5109" max="5109" width="13" style="181" customWidth="1"/>
    <col min="5110" max="5110" width="11.1640625" style="181" customWidth="1"/>
    <col min="5111" max="5111" width="47.83203125" style="181" customWidth="1"/>
    <col min="5112" max="5112" width="14.1640625" style="181" bestFit="1" customWidth="1"/>
    <col min="5113" max="5113" width="10.1640625" style="181" customWidth="1"/>
    <col min="5114" max="5114" width="57.33203125" style="181" customWidth="1"/>
    <col min="5115" max="5115" width="14.1640625" style="181" customWidth="1"/>
    <col min="5116" max="5116" width="10.33203125" style="181" customWidth="1"/>
    <col min="5117" max="5117" width="50.1640625" style="181" customWidth="1"/>
    <col min="5118" max="5118" width="15" style="181" customWidth="1"/>
    <col min="5119" max="5119" width="11" style="181" customWidth="1"/>
    <col min="5120" max="5120" width="52.1640625" style="181" customWidth="1"/>
    <col min="5121" max="5356" width="9.33203125" style="181"/>
    <col min="5357" max="5357" width="48.1640625" style="181" customWidth="1"/>
    <col min="5358" max="5358" width="21.1640625" style="181" bestFit="1" customWidth="1"/>
    <col min="5359" max="5359" width="13" style="181" customWidth="1"/>
    <col min="5360" max="5360" width="14.1640625" style="181" customWidth="1"/>
    <col min="5361" max="5363" width="14.1640625" style="181" bestFit="1" customWidth="1"/>
    <col min="5364" max="5364" width="3.33203125" style="181" customWidth="1"/>
    <col min="5365" max="5365" width="13" style="181" customWidth="1"/>
    <col min="5366" max="5366" width="11.1640625" style="181" customWidth="1"/>
    <col min="5367" max="5367" width="47.83203125" style="181" customWidth="1"/>
    <col min="5368" max="5368" width="14.1640625" style="181" bestFit="1" customWidth="1"/>
    <col min="5369" max="5369" width="10.1640625" style="181" customWidth="1"/>
    <col min="5370" max="5370" width="57.33203125" style="181" customWidth="1"/>
    <col min="5371" max="5371" width="14.1640625" style="181" customWidth="1"/>
    <col min="5372" max="5372" width="10.33203125" style="181" customWidth="1"/>
    <col min="5373" max="5373" width="50.1640625" style="181" customWidth="1"/>
    <col min="5374" max="5374" width="15" style="181" customWidth="1"/>
    <col min="5375" max="5375" width="11" style="181" customWidth="1"/>
    <col min="5376" max="5376" width="52.1640625" style="181" customWidth="1"/>
    <col min="5377" max="5612" width="9.33203125" style="181"/>
    <col min="5613" max="5613" width="48.1640625" style="181" customWidth="1"/>
    <col min="5614" max="5614" width="21.1640625" style="181" bestFit="1" customWidth="1"/>
    <col min="5615" max="5615" width="13" style="181" customWidth="1"/>
    <col min="5616" max="5616" width="14.1640625" style="181" customWidth="1"/>
    <col min="5617" max="5619" width="14.1640625" style="181" bestFit="1" customWidth="1"/>
    <col min="5620" max="5620" width="3.33203125" style="181" customWidth="1"/>
    <col min="5621" max="5621" width="13" style="181" customWidth="1"/>
    <col min="5622" max="5622" width="11.1640625" style="181" customWidth="1"/>
    <col min="5623" max="5623" width="47.83203125" style="181" customWidth="1"/>
    <col min="5624" max="5624" width="14.1640625" style="181" bestFit="1" customWidth="1"/>
    <col min="5625" max="5625" width="10.1640625" style="181" customWidth="1"/>
    <col min="5626" max="5626" width="57.33203125" style="181" customWidth="1"/>
    <col min="5627" max="5627" width="14.1640625" style="181" customWidth="1"/>
    <col min="5628" max="5628" width="10.33203125" style="181" customWidth="1"/>
    <col min="5629" max="5629" width="50.1640625" style="181" customWidth="1"/>
    <col min="5630" max="5630" width="15" style="181" customWidth="1"/>
    <col min="5631" max="5631" width="11" style="181" customWidth="1"/>
    <col min="5632" max="5632" width="52.1640625" style="181" customWidth="1"/>
    <col min="5633" max="5868" width="9.33203125" style="181"/>
    <col min="5869" max="5869" width="48.1640625" style="181" customWidth="1"/>
    <col min="5870" max="5870" width="21.1640625" style="181" bestFit="1" customWidth="1"/>
    <col min="5871" max="5871" width="13" style="181" customWidth="1"/>
    <col min="5872" max="5872" width="14.1640625" style="181" customWidth="1"/>
    <col min="5873" max="5875" width="14.1640625" style="181" bestFit="1" customWidth="1"/>
    <col min="5876" max="5876" width="3.33203125" style="181" customWidth="1"/>
    <col min="5877" max="5877" width="13" style="181" customWidth="1"/>
    <col min="5878" max="5878" width="11.1640625" style="181" customWidth="1"/>
    <col min="5879" max="5879" width="47.83203125" style="181" customWidth="1"/>
    <col min="5880" max="5880" width="14.1640625" style="181" bestFit="1" customWidth="1"/>
    <col min="5881" max="5881" width="10.1640625" style="181" customWidth="1"/>
    <col min="5882" max="5882" width="57.33203125" style="181" customWidth="1"/>
    <col min="5883" max="5883" width="14.1640625" style="181" customWidth="1"/>
    <col min="5884" max="5884" width="10.33203125" style="181" customWidth="1"/>
    <col min="5885" max="5885" width="50.1640625" style="181" customWidth="1"/>
    <col min="5886" max="5886" width="15" style="181" customWidth="1"/>
    <col min="5887" max="5887" width="11" style="181" customWidth="1"/>
    <col min="5888" max="5888" width="52.1640625" style="181" customWidth="1"/>
    <col min="5889" max="6124" width="9.33203125" style="181"/>
    <col min="6125" max="6125" width="48.1640625" style="181" customWidth="1"/>
    <col min="6126" max="6126" width="21.1640625" style="181" bestFit="1" customWidth="1"/>
    <col min="6127" max="6127" width="13" style="181" customWidth="1"/>
    <col min="6128" max="6128" width="14.1640625" style="181" customWidth="1"/>
    <col min="6129" max="6131" width="14.1640625" style="181" bestFit="1" customWidth="1"/>
    <col min="6132" max="6132" width="3.33203125" style="181" customWidth="1"/>
    <col min="6133" max="6133" width="13" style="181" customWidth="1"/>
    <col min="6134" max="6134" width="11.1640625" style="181" customWidth="1"/>
    <col min="6135" max="6135" width="47.83203125" style="181" customWidth="1"/>
    <col min="6136" max="6136" width="14.1640625" style="181" bestFit="1" customWidth="1"/>
    <col min="6137" max="6137" width="10.1640625" style="181" customWidth="1"/>
    <col min="6138" max="6138" width="57.33203125" style="181" customWidth="1"/>
    <col min="6139" max="6139" width="14.1640625" style="181" customWidth="1"/>
    <col min="6140" max="6140" width="10.33203125" style="181" customWidth="1"/>
    <col min="6141" max="6141" width="50.1640625" style="181" customWidth="1"/>
    <col min="6142" max="6142" width="15" style="181" customWidth="1"/>
    <col min="6143" max="6143" width="11" style="181" customWidth="1"/>
    <col min="6144" max="6144" width="52.1640625" style="181" customWidth="1"/>
    <col min="6145" max="6380" width="9.33203125" style="181"/>
    <col min="6381" max="6381" width="48.1640625" style="181" customWidth="1"/>
    <col min="6382" max="6382" width="21.1640625" style="181" bestFit="1" customWidth="1"/>
    <col min="6383" max="6383" width="13" style="181" customWidth="1"/>
    <col min="6384" max="6384" width="14.1640625" style="181" customWidth="1"/>
    <col min="6385" max="6387" width="14.1640625" style="181" bestFit="1" customWidth="1"/>
    <col min="6388" max="6388" width="3.33203125" style="181" customWidth="1"/>
    <col min="6389" max="6389" width="13" style="181" customWidth="1"/>
    <col min="6390" max="6390" width="11.1640625" style="181" customWidth="1"/>
    <col min="6391" max="6391" width="47.83203125" style="181" customWidth="1"/>
    <col min="6392" max="6392" width="14.1640625" style="181" bestFit="1" customWidth="1"/>
    <col min="6393" max="6393" width="10.1640625" style="181" customWidth="1"/>
    <col min="6394" max="6394" width="57.33203125" style="181" customWidth="1"/>
    <col min="6395" max="6395" width="14.1640625" style="181" customWidth="1"/>
    <col min="6396" max="6396" width="10.33203125" style="181" customWidth="1"/>
    <col min="6397" max="6397" width="50.1640625" style="181" customWidth="1"/>
    <col min="6398" max="6398" width="15" style="181" customWidth="1"/>
    <col min="6399" max="6399" width="11" style="181" customWidth="1"/>
    <col min="6400" max="6400" width="52.1640625" style="181" customWidth="1"/>
    <col min="6401" max="6636" width="9.33203125" style="181"/>
    <col min="6637" max="6637" width="48.1640625" style="181" customWidth="1"/>
    <col min="6638" max="6638" width="21.1640625" style="181" bestFit="1" customWidth="1"/>
    <col min="6639" max="6639" width="13" style="181" customWidth="1"/>
    <col min="6640" max="6640" width="14.1640625" style="181" customWidth="1"/>
    <col min="6641" max="6643" width="14.1640625" style="181" bestFit="1" customWidth="1"/>
    <col min="6644" max="6644" width="3.33203125" style="181" customWidth="1"/>
    <col min="6645" max="6645" width="13" style="181" customWidth="1"/>
    <col min="6646" max="6646" width="11.1640625" style="181" customWidth="1"/>
    <col min="6647" max="6647" width="47.83203125" style="181" customWidth="1"/>
    <col min="6648" max="6648" width="14.1640625" style="181" bestFit="1" customWidth="1"/>
    <col min="6649" max="6649" width="10.1640625" style="181" customWidth="1"/>
    <col min="6650" max="6650" width="57.33203125" style="181" customWidth="1"/>
    <col min="6651" max="6651" width="14.1640625" style="181" customWidth="1"/>
    <col min="6652" max="6652" width="10.33203125" style="181" customWidth="1"/>
    <col min="6653" max="6653" width="50.1640625" style="181" customWidth="1"/>
    <col min="6654" max="6654" width="15" style="181" customWidth="1"/>
    <col min="6655" max="6655" width="11" style="181" customWidth="1"/>
    <col min="6656" max="6656" width="52.1640625" style="181" customWidth="1"/>
    <col min="6657" max="6892" width="9.33203125" style="181"/>
    <col min="6893" max="6893" width="48.1640625" style="181" customWidth="1"/>
    <col min="6894" max="6894" width="21.1640625" style="181" bestFit="1" customWidth="1"/>
    <col min="6895" max="6895" width="13" style="181" customWidth="1"/>
    <col min="6896" max="6896" width="14.1640625" style="181" customWidth="1"/>
    <col min="6897" max="6899" width="14.1640625" style="181" bestFit="1" customWidth="1"/>
    <col min="6900" max="6900" width="3.33203125" style="181" customWidth="1"/>
    <col min="6901" max="6901" width="13" style="181" customWidth="1"/>
    <col min="6902" max="6902" width="11.1640625" style="181" customWidth="1"/>
    <col min="6903" max="6903" width="47.83203125" style="181" customWidth="1"/>
    <col min="6904" max="6904" width="14.1640625" style="181" bestFit="1" customWidth="1"/>
    <col min="6905" max="6905" width="10.1640625" style="181" customWidth="1"/>
    <col min="6906" max="6906" width="57.33203125" style="181" customWidth="1"/>
    <col min="6907" max="6907" width="14.1640625" style="181" customWidth="1"/>
    <col min="6908" max="6908" width="10.33203125" style="181" customWidth="1"/>
    <col min="6909" max="6909" width="50.1640625" style="181" customWidth="1"/>
    <col min="6910" max="6910" width="15" style="181" customWidth="1"/>
    <col min="6911" max="6911" width="11" style="181" customWidth="1"/>
    <col min="6912" max="6912" width="52.1640625" style="181" customWidth="1"/>
    <col min="6913" max="7148" width="9.33203125" style="181"/>
    <col min="7149" max="7149" width="48.1640625" style="181" customWidth="1"/>
    <col min="7150" max="7150" width="21.1640625" style="181" bestFit="1" customWidth="1"/>
    <col min="7151" max="7151" width="13" style="181" customWidth="1"/>
    <col min="7152" max="7152" width="14.1640625" style="181" customWidth="1"/>
    <col min="7153" max="7155" width="14.1640625" style="181" bestFit="1" customWidth="1"/>
    <col min="7156" max="7156" width="3.33203125" style="181" customWidth="1"/>
    <col min="7157" max="7157" width="13" style="181" customWidth="1"/>
    <col min="7158" max="7158" width="11.1640625" style="181" customWidth="1"/>
    <col min="7159" max="7159" width="47.83203125" style="181" customWidth="1"/>
    <col min="7160" max="7160" width="14.1640625" style="181" bestFit="1" customWidth="1"/>
    <col min="7161" max="7161" width="10.1640625" style="181" customWidth="1"/>
    <col min="7162" max="7162" width="57.33203125" style="181" customWidth="1"/>
    <col min="7163" max="7163" width="14.1640625" style="181" customWidth="1"/>
    <col min="7164" max="7164" width="10.33203125" style="181" customWidth="1"/>
    <col min="7165" max="7165" width="50.1640625" style="181" customWidth="1"/>
    <col min="7166" max="7166" width="15" style="181" customWidth="1"/>
    <col min="7167" max="7167" width="11" style="181" customWidth="1"/>
    <col min="7168" max="7168" width="52.1640625" style="181" customWidth="1"/>
    <col min="7169" max="7404" width="9.33203125" style="181"/>
    <col min="7405" max="7405" width="48.1640625" style="181" customWidth="1"/>
    <col min="7406" max="7406" width="21.1640625" style="181" bestFit="1" customWidth="1"/>
    <col min="7407" max="7407" width="13" style="181" customWidth="1"/>
    <col min="7408" max="7408" width="14.1640625" style="181" customWidth="1"/>
    <col min="7409" max="7411" width="14.1640625" style="181" bestFit="1" customWidth="1"/>
    <col min="7412" max="7412" width="3.33203125" style="181" customWidth="1"/>
    <col min="7413" max="7413" width="13" style="181" customWidth="1"/>
    <col min="7414" max="7414" width="11.1640625" style="181" customWidth="1"/>
    <col min="7415" max="7415" width="47.83203125" style="181" customWidth="1"/>
    <col min="7416" max="7416" width="14.1640625" style="181" bestFit="1" customWidth="1"/>
    <col min="7417" max="7417" width="10.1640625" style="181" customWidth="1"/>
    <col min="7418" max="7418" width="57.33203125" style="181" customWidth="1"/>
    <col min="7419" max="7419" width="14.1640625" style="181" customWidth="1"/>
    <col min="7420" max="7420" width="10.33203125" style="181" customWidth="1"/>
    <col min="7421" max="7421" width="50.1640625" style="181" customWidth="1"/>
    <col min="7422" max="7422" width="15" style="181" customWidth="1"/>
    <col min="7423" max="7423" width="11" style="181" customWidth="1"/>
    <col min="7424" max="7424" width="52.1640625" style="181" customWidth="1"/>
    <col min="7425" max="7660" width="9.33203125" style="181"/>
    <col min="7661" max="7661" width="48.1640625" style="181" customWidth="1"/>
    <col min="7662" max="7662" width="21.1640625" style="181" bestFit="1" customWidth="1"/>
    <col min="7663" max="7663" width="13" style="181" customWidth="1"/>
    <col min="7664" max="7664" width="14.1640625" style="181" customWidth="1"/>
    <col min="7665" max="7667" width="14.1640625" style="181" bestFit="1" customWidth="1"/>
    <col min="7668" max="7668" width="3.33203125" style="181" customWidth="1"/>
    <col min="7669" max="7669" width="13" style="181" customWidth="1"/>
    <col min="7670" max="7670" width="11.1640625" style="181" customWidth="1"/>
    <col min="7671" max="7671" width="47.83203125" style="181" customWidth="1"/>
    <col min="7672" max="7672" width="14.1640625" style="181" bestFit="1" customWidth="1"/>
    <col min="7673" max="7673" width="10.1640625" style="181" customWidth="1"/>
    <col min="7674" max="7674" width="57.33203125" style="181" customWidth="1"/>
    <col min="7675" max="7675" width="14.1640625" style="181" customWidth="1"/>
    <col min="7676" max="7676" width="10.33203125" style="181" customWidth="1"/>
    <col min="7677" max="7677" width="50.1640625" style="181" customWidth="1"/>
    <col min="7678" max="7678" width="15" style="181" customWidth="1"/>
    <col min="7679" max="7679" width="11" style="181" customWidth="1"/>
    <col min="7680" max="7680" width="52.1640625" style="181" customWidth="1"/>
    <col min="7681" max="7916" width="9.33203125" style="181"/>
    <col min="7917" max="7917" width="48.1640625" style="181" customWidth="1"/>
    <col min="7918" max="7918" width="21.1640625" style="181" bestFit="1" customWidth="1"/>
    <col min="7919" max="7919" width="13" style="181" customWidth="1"/>
    <col min="7920" max="7920" width="14.1640625" style="181" customWidth="1"/>
    <col min="7921" max="7923" width="14.1640625" style="181" bestFit="1" customWidth="1"/>
    <col min="7924" max="7924" width="3.33203125" style="181" customWidth="1"/>
    <col min="7925" max="7925" width="13" style="181" customWidth="1"/>
    <col min="7926" max="7926" width="11.1640625" style="181" customWidth="1"/>
    <col min="7927" max="7927" width="47.83203125" style="181" customWidth="1"/>
    <col min="7928" max="7928" width="14.1640625" style="181" bestFit="1" customWidth="1"/>
    <col min="7929" max="7929" width="10.1640625" style="181" customWidth="1"/>
    <col min="7930" max="7930" width="57.33203125" style="181" customWidth="1"/>
    <col min="7931" max="7931" width="14.1640625" style="181" customWidth="1"/>
    <col min="7932" max="7932" width="10.33203125" style="181" customWidth="1"/>
    <col min="7933" max="7933" width="50.1640625" style="181" customWidth="1"/>
    <col min="7934" max="7934" width="15" style="181" customWidth="1"/>
    <col min="7935" max="7935" width="11" style="181" customWidth="1"/>
    <col min="7936" max="7936" width="52.1640625" style="181" customWidth="1"/>
    <col min="7937" max="8172" width="9.33203125" style="181"/>
    <col min="8173" max="8173" width="48.1640625" style="181" customWidth="1"/>
    <col min="8174" max="8174" width="21.1640625" style="181" bestFit="1" customWidth="1"/>
    <col min="8175" max="8175" width="13" style="181" customWidth="1"/>
    <col min="8176" max="8176" width="14.1640625" style="181" customWidth="1"/>
    <col min="8177" max="8179" width="14.1640625" style="181" bestFit="1" customWidth="1"/>
    <col min="8180" max="8180" width="3.33203125" style="181" customWidth="1"/>
    <col min="8181" max="8181" width="13" style="181" customWidth="1"/>
    <col min="8182" max="8182" width="11.1640625" style="181" customWidth="1"/>
    <col min="8183" max="8183" width="47.83203125" style="181" customWidth="1"/>
    <col min="8184" max="8184" width="14.1640625" style="181" bestFit="1" customWidth="1"/>
    <col min="8185" max="8185" width="10.1640625" style="181" customWidth="1"/>
    <col min="8186" max="8186" width="57.33203125" style="181" customWidth="1"/>
    <col min="8187" max="8187" width="14.1640625" style="181" customWidth="1"/>
    <col min="8188" max="8188" width="10.33203125" style="181" customWidth="1"/>
    <col min="8189" max="8189" width="50.1640625" style="181" customWidth="1"/>
    <col min="8190" max="8190" width="15" style="181" customWidth="1"/>
    <col min="8191" max="8191" width="11" style="181" customWidth="1"/>
    <col min="8192" max="8192" width="52.1640625" style="181" customWidth="1"/>
    <col min="8193" max="8428" width="9.33203125" style="181"/>
    <col min="8429" max="8429" width="48.1640625" style="181" customWidth="1"/>
    <col min="8430" max="8430" width="21.1640625" style="181" bestFit="1" customWidth="1"/>
    <col min="8431" max="8431" width="13" style="181" customWidth="1"/>
    <col min="8432" max="8432" width="14.1640625" style="181" customWidth="1"/>
    <col min="8433" max="8435" width="14.1640625" style="181" bestFit="1" customWidth="1"/>
    <col min="8436" max="8436" width="3.33203125" style="181" customWidth="1"/>
    <col min="8437" max="8437" width="13" style="181" customWidth="1"/>
    <col min="8438" max="8438" width="11.1640625" style="181" customWidth="1"/>
    <col min="8439" max="8439" width="47.83203125" style="181" customWidth="1"/>
    <col min="8440" max="8440" width="14.1640625" style="181" bestFit="1" customWidth="1"/>
    <col min="8441" max="8441" width="10.1640625" style="181" customWidth="1"/>
    <col min="8442" max="8442" width="57.33203125" style="181" customWidth="1"/>
    <col min="8443" max="8443" width="14.1640625" style="181" customWidth="1"/>
    <col min="8444" max="8444" width="10.33203125" style="181" customWidth="1"/>
    <col min="8445" max="8445" width="50.1640625" style="181" customWidth="1"/>
    <col min="8446" max="8446" width="15" style="181" customWidth="1"/>
    <col min="8447" max="8447" width="11" style="181" customWidth="1"/>
    <col min="8448" max="8448" width="52.1640625" style="181" customWidth="1"/>
    <col min="8449" max="8684" width="9.33203125" style="181"/>
    <col min="8685" max="8685" width="48.1640625" style="181" customWidth="1"/>
    <col min="8686" max="8686" width="21.1640625" style="181" bestFit="1" customWidth="1"/>
    <col min="8687" max="8687" width="13" style="181" customWidth="1"/>
    <col min="8688" max="8688" width="14.1640625" style="181" customWidth="1"/>
    <col min="8689" max="8691" width="14.1640625" style="181" bestFit="1" customWidth="1"/>
    <col min="8692" max="8692" width="3.33203125" style="181" customWidth="1"/>
    <col min="8693" max="8693" width="13" style="181" customWidth="1"/>
    <col min="8694" max="8694" width="11.1640625" style="181" customWidth="1"/>
    <col min="8695" max="8695" width="47.83203125" style="181" customWidth="1"/>
    <col min="8696" max="8696" width="14.1640625" style="181" bestFit="1" customWidth="1"/>
    <col min="8697" max="8697" width="10.1640625" style="181" customWidth="1"/>
    <col min="8698" max="8698" width="57.33203125" style="181" customWidth="1"/>
    <col min="8699" max="8699" width="14.1640625" style="181" customWidth="1"/>
    <col min="8700" max="8700" width="10.33203125" style="181" customWidth="1"/>
    <col min="8701" max="8701" width="50.1640625" style="181" customWidth="1"/>
    <col min="8702" max="8702" width="15" style="181" customWidth="1"/>
    <col min="8703" max="8703" width="11" style="181" customWidth="1"/>
    <col min="8704" max="8704" width="52.1640625" style="181" customWidth="1"/>
    <col min="8705" max="8940" width="9.33203125" style="181"/>
    <col min="8941" max="8941" width="48.1640625" style="181" customWidth="1"/>
    <col min="8942" max="8942" width="21.1640625" style="181" bestFit="1" customWidth="1"/>
    <col min="8943" max="8943" width="13" style="181" customWidth="1"/>
    <col min="8944" max="8944" width="14.1640625" style="181" customWidth="1"/>
    <col min="8945" max="8947" width="14.1640625" style="181" bestFit="1" customWidth="1"/>
    <col min="8948" max="8948" width="3.33203125" style="181" customWidth="1"/>
    <col min="8949" max="8949" width="13" style="181" customWidth="1"/>
    <col min="8950" max="8950" width="11.1640625" style="181" customWidth="1"/>
    <col min="8951" max="8951" width="47.83203125" style="181" customWidth="1"/>
    <col min="8952" max="8952" width="14.1640625" style="181" bestFit="1" customWidth="1"/>
    <col min="8953" max="8953" width="10.1640625" style="181" customWidth="1"/>
    <col min="8954" max="8954" width="57.33203125" style="181" customWidth="1"/>
    <col min="8955" max="8955" width="14.1640625" style="181" customWidth="1"/>
    <col min="8956" max="8956" width="10.33203125" style="181" customWidth="1"/>
    <col min="8957" max="8957" width="50.1640625" style="181" customWidth="1"/>
    <col min="8958" max="8958" width="15" style="181" customWidth="1"/>
    <col min="8959" max="8959" width="11" style="181" customWidth="1"/>
    <col min="8960" max="8960" width="52.1640625" style="181" customWidth="1"/>
    <col min="8961" max="9196" width="9.33203125" style="181"/>
    <col min="9197" max="9197" width="48.1640625" style="181" customWidth="1"/>
    <col min="9198" max="9198" width="21.1640625" style="181" bestFit="1" customWidth="1"/>
    <col min="9199" max="9199" width="13" style="181" customWidth="1"/>
    <col min="9200" max="9200" width="14.1640625" style="181" customWidth="1"/>
    <col min="9201" max="9203" width="14.1640625" style="181" bestFit="1" customWidth="1"/>
    <col min="9204" max="9204" width="3.33203125" style="181" customWidth="1"/>
    <col min="9205" max="9205" width="13" style="181" customWidth="1"/>
    <col min="9206" max="9206" width="11.1640625" style="181" customWidth="1"/>
    <col min="9207" max="9207" width="47.83203125" style="181" customWidth="1"/>
    <col min="9208" max="9208" width="14.1640625" style="181" bestFit="1" customWidth="1"/>
    <col min="9209" max="9209" width="10.1640625" style="181" customWidth="1"/>
    <col min="9210" max="9210" width="57.33203125" style="181" customWidth="1"/>
    <col min="9211" max="9211" width="14.1640625" style="181" customWidth="1"/>
    <col min="9212" max="9212" width="10.33203125" style="181" customWidth="1"/>
    <col min="9213" max="9213" width="50.1640625" style="181" customWidth="1"/>
    <col min="9214" max="9214" width="15" style="181" customWidth="1"/>
    <col min="9215" max="9215" width="11" style="181" customWidth="1"/>
    <col min="9216" max="9216" width="52.1640625" style="181" customWidth="1"/>
    <col min="9217" max="9452" width="9.33203125" style="181"/>
    <col min="9453" max="9453" width="48.1640625" style="181" customWidth="1"/>
    <col min="9454" max="9454" width="21.1640625" style="181" bestFit="1" customWidth="1"/>
    <col min="9455" max="9455" width="13" style="181" customWidth="1"/>
    <col min="9456" max="9456" width="14.1640625" style="181" customWidth="1"/>
    <col min="9457" max="9459" width="14.1640625" style="181" bestFit="1" customWidth="1"/>
    <col min="9460" max="9460" width="3.33203125" style="181" customWidth="1"/>
    <col min="9461" max="9461" width="13" style="181" customWidth="1"/>
    <col min="9462" max="9462" width="11.1640625" style="181" customWidth="1"/>
    <col min="9463" max="9463" width="47.83203125" style="181" customWidth="1"/>
    <col min="9464" max="9464" width="14.1640625" style="181" bestFit="1" customWidth="1"/>
    <col min="9465" max="9465" width="10.1640625" style="181" customWidth="1"/>
    <col min="9466" max="9466" width="57.33203125" style="181" customWidth="1"/>
    <col min="9467" max="9467" width="14.1640625" style="181" customWidth="1"/>
    <col min="9468" max="9468" width="10.33203125" style="181" customWidth="1"/>
    <col min="9469" max="9469" width="50.1640625" style="181" customWidth="1"/>
    <col min="9470" max="9470" width="15" style="181" customWidth="1"/>
    <col min="9471" max="9471" width="11" style="181" customWidth="1"/>
    <col min="9472" max="9472" width="52.1640625" style="181" customWidth="1"/>
    <col min="9473" max="9708" width="9.33203125" style="181"/>
    <col min="9709" max="9709" width="48.1640625" style="181" customWidth="1"/>
    <col min="9710" max="9710" width="21.1640625" style="181" bestFit="1" customWidth="1"/>
    <col min="9711" max="9711" width="13" style="181" customWidth="1"/>
    <col min="9712" max="9712" width="14.1640625" style="181" customWidth="1"/>
    <col min="9713" max="9715" width="14.1640625" style="181" bestFit="1" customWidth="1"/>
    <col min="9716" max="9716" width="3.33203125" style="181" customWidth="1"/>
    <col min="9717" max="9717" width="13" style="181" customWidth="1"/>
    <col min="9718" max="9718" width="11.1640625" style="181" customWidth="1"/>
    <col min="9719" max="9719" width="47.83203125" style="181" customWidth="1"/>
    <col min="9720" max="9720" width="14.1640625" style="181" bestFit="1" customWidth="1"/>
    <col min="9721" max="9721" width="10.1640625" style="181" customWidth="1"/>
    <col min="9722" max="9722" width="57.33203125" style="181" customWidth="1"/>
    <col min="9723" max="9723" width="14.1640625" style="181" customWidth="1"/>
    <col min="9724" max="9724" width="10.33203125" style="181" customWidth="1"/>
    <col min="9725" max="9725" width="50.1640625" style="181" customWidth="1"/>
    <col min="9726" max="9726" width="15" style="181" customWidth="1"/>
    <col min="9727" max="9727" width="11" style="181" customWidth="1"/>
    <col min="9728" max="9728" width="52.1640625" style="181" customWidth="1"/>
    <col min="9729" max="9964" width="9.33203125" style="181"/>
    <col min="9965" max="9965" width="48.1640625" style="181" customWidth="1"/>
    <col min="9966" max="9966" width="21.1640625" style="181" bestFit="1" customWidth="1"/>
    <col min="9967" max="9967" width="13" style="181" customWidth="1"/>
    <col min="9968" max="9968" width="14.1640625" style="181" customWidth="1"/>
    <col min="9969" max="9971" width="14.1640625" style="181" bestFit="1" customWidth="1"/>
    <col min="9972" max="9972" width="3.33203125" style="181" customWidth="1"/>
    <col min="9973" max="9973" width="13" style="181" customWidth="1"/>
    <col min="9974" max="9974" width="11.1640625" style="181" customWidth="1"/>
    <col min="9975" max="9975" width="47.83203125" style="181" customWidth="1"/>
    <col min="9976" max="9976" width="14.1640625" style="181" bestFit="1" customWidth="1"/>
    <col min="9977" max="9977" width="10.1640625" style="181" customWidth="1"/>
    <col min="9978" max="9978" width="57.33203125" style="181" customWidth="1"/>
    <col min="9979" max="9979" width="14.1640625" style="181" customWidth="1"/>
    <col min="9980" max="9980" width="10.33203125" style="181" customWidth="1"/>
    <col min="9981" max="9981" width="50.1640625" style="181" customWidth="1"/>
    <col min="9982" max="9982" width="15" style="181" customWidth="1"/>
    <col min="9983" max="9983" width="11" style="181" customWidth="1"/>
    <col min="9984" max="9984" width="52.1640625" style="181" customWidth="1"/>
    <col min="9985" max="10220" width="9.33203125" style="181"/>
    <col min="10221" max="10221" width="48.1640625" style="181" customWidth="1"/>
    <col min="10222" max="10222" width="21.1640625" style="181" bestFit="1" customWidth="1"/>
    <col min="10223" max="10223" width="13" style="181" customWidth="1"/>
    <col min="10224" max="10224" width="14.1640625" style="181" customWidth="1"/>
    <col min="10225" max="10227" width="14.1640625" style="181" bestFit="1" customWidth="1"/>
    <col min="10228" max="10228" width="3.33203125" style="181" customWidth="1"/>
    <col min="10229" max="10229" width="13" style="181" customWidth="1"/>
    <col min="10230" max="10230" width="11.1640625" style="181" customWidth="1"/>
    <col min="10231" max="10231" width="47.83203125" style="181" customWidth="1"/>
    <col min="10232" max="10232" width="14.1640625" style="181" bestFit="1" customWidth="1"/>
    <col min="10233" max="10233" width="10.1640625" style="181" customWidth="1"/>
    <col min="10234" max="10234" width="57.33203125" style="181" customWidth="1"/>
    <col min="10235" max="10235" width="14.1640625" style="181" customWidth="1"/>
    <col min="10236" max="10236" width="10.33203125" style="181" customWidth="1"/>
    <col min="10237" max="10237" width="50.1640625" style="181" customWidth="1"/>
    <col min="10238" max="10238" width="15" style="181" customWidth="1"/>
    <col min="10239" max="10239" width="11" style="181" customWidth="1"/>
    <col min="10240" max="10240" width="52.1640625" style="181" customWidth="1"/>
    <col min="10241" max="10476" width="9.33203125" style="181"/>
    <col min="10477" max="10477" width="48.1640625" style="181" customWidth="1"/>
    <col min="10478" max="10478" width="21.1640625" style="181" bestFit="1" customWidth="1"/>
    <col min="10479" max="10479" width="13" style="181" customWidth="1"/>
    <col min="10480" max="10480" width="14.1640625" style="181" customWidth="1"/>
    <col min="10481" max="10483" width="14.1640625" style="181" bestFit="1" customWidth="1"/>
    <col min="10484" max="10484" width="3.33203125" style="181" customWidth="1"/>
    <col min="10485" max="10485" width="13" style="181" customWidth="1"/>
    <col min="10486" max="10486" width="11.1640625" style="181" customWidth="1"/>
    <col min="10487" max="10487" width="47.83203125" style="181" customWidth="1"/>
    <col min="10488" max="10488" width="14.1640625" style="181" bestFit="1" customWidth="1"/>
    <col min="10489" max="10489" width="10.1640625" style="181" customWidth="1"/>
    <col min="10490" max="10490" width="57.33203125" style="181" customWidth="1"/>
    <col min="10491" max="10491" width="14.1640625" style="181" customWidth="1"/>
    <col min="10492" max="10492" width="10.33203125" style="181" customWidth="1"/>
    <col min="10493" max="10493" width="50.1640625" style="181" customWidth="1"/>
    <col min="10494" max="10494" width="15" style="181" customWidth="1"/>
    <col min="10495" max="10495" width="11" style="181" customWidth="1"/>
    <col min="10496" max="10496" width="52.1640625" style="181" customWidth="1"/>
    <col min="10497" max="10732" width="9.33203125" style="181"/>
    <col min="10733" max="10733" width="48.1640625" style="181" customWidth="1"/>
    <col min="10734" max="10734" width="21.1640625" style="181" bestFit="1" customWidth="1"/>
    <col min="10735" max="10735" width="13" style="181" customWidth="1"/>
    <col min="10736" max="10736" width="14.1640625" style="181" customWidth="1"/>
    <col min="10737" max="10739" width="14.1640625" style="181" bestFit="1" customWidth="1"/>
    <col min="10740" max="10740" width="3.33203125" style="181" customWidth="1"/>
    <col min="10741" max="10741" width="13" style="181" customWidth="1"/>
    <col min="10742" max="10742" width="11.1640625" style="181" customWidth="1"/>
    <col min="10743" max="10743" width="47.83203125" style="181" customWidth="1"/>
    <col min="10744" max="10744" width="14.1640625" style="181" bestFit="1" customWidth="1"/>
    <col min="10745" max="10745" width="10.1640625" style="181" customWidth="1"/>
    <col min="10746" max="10746" width="57.33203125" style="181" customWidth="1"/>
    <col min="10747" max="10747" width="14.1640625" style="181" customWidth="1"/>
    <col min="10748" max="10748" width="10.33203125" style="181" customWidth="1"/>
    <col min="10749" max="10749" width="50.1640625" style="181" customWidth="1"/>
    <col min="10750" max="10750" width="15" style="181" customWidth="1"/>
    <col min="10751" max="10751" width="11" style="181" customWidth="1"/>
    <col min="10752" max="10752" width="52.1640625" style="181" customWidth="1"/>
    <col min="10753" max="10988" width="9.33203125" style="181"/>
    <col min="10989" max="10989" width="48.1640625" style="181" customWidth="1"/>
    <col min="10990" max="10990" width="21.1640625" style="181" bestFit="1" customWidth="1"/>
    <col min="10991" max="10991" width="13" style="181" customWidth="1"/>
    <col min="10992" max="10992" width="14.1640625" style="181" customWidth="1"/>
    <col min="10993" max="10995" width="14.1640625" style="181" bestFit="1" customWidth="1"/>
    <col min="10996" max="10996" width="3.33203125" style="181" customWidth="1"/>
    <col min="10997" max="10997" width="13" style="181" customWidth="1"/>
    <col min="10998" max="10998" width="11.1640625" style="181" customWidth="1"/>
    <col min="10999" max="10999" width="47.83203125" style="181" customWidth="1"/>
    <col min="11000" max="11000" width="14.1640625" style="181" bestFit="1" customWidth="1"/>
    <col min="11001" max="11001" width="10.1640625" style="181" customWidth="1"/>
    <col min="11002" max="11002" width="57.33203125" style="181" customWidth="1"/>
    <col min="11003" max="11003" width="14.1640625" style="181" customWidth="1"/>
    <col min="11004" max="11004" width="10.33203125" style="181" customWidth="1"/>
    <col min="11005" max="11005" width="50.1640625" style="181" customWidth="1"/>
    <col min="11006" max="11006" width="15" style="181" customWidth="1"/>
    <col min="11007" max="11007" width="11" style="181" customWidth="1"/>
    <col min="11008" max="11008" width="52.1640625" style="181" customWidth="1"/>
    <col min="11009" max="11244" width="9.33203125" style="181"/>
    <col min="11245" max="11245" width="48.1640625" style="181" customWidth="1"/>
    <col min="11246" max="11246" width="21.1640625" style="181" bestFit="1" customWidth="1"/>
    <col min="11247" max="11247" width="13" style="181" customWidth="1"/>
    <col min="11248" max="11248" width="14.1640625" style="181" customWidth="1"/>
    <col min="11249" max="11251" width="14.1640625" style="181" bestFit="1" customWidth="1"/>
    <col min="11252" max="11252" width="3.33203125" style="181" customWidth="1"/>
    <col min="11253" max="11253" width="13" style="181" customWidth="1"/>
    <col min="11254" max="11254" width="11.1640625" style="181" customWidth="1"/>
    <col min="11255" max="11255" width="47.83203125" style="181" customWidth="1"/>
    <col min="11256" max="11256" width="14.1640625" style="181" bestFit="1" customWidth="1"/>
    <col min="11257" max="11257" width="10.1640625" style="181" customWidth="1"/>
    <col min="11258" max="11258" width="57.33203125" style="181" customWidth="1"/>
    <col min="11259" max="11259" width="14.1640625" style="181" customWidth="1"/>
    <col min="11260" max="11260" width="10.33203125" style="181" customWidth="1"/>
    <col min="11261" max="11261" width="50.1640625" style="181" customWidth="1"/>
    <col min="11262" max="11262" width="15" style="181" customWidth="1"/>
    <col min="11263" max="11263" width="11" style="181" customWidth="1"/>
    <col min="11264" max="11264" width="52.1640625" style="181" customWidth="1"/>
    <col min="11265" max="11500" width="9.33203125" style="181"/>
    <col min="11501" max="11501" width="48.1640625" style="181" customWidth="1"/>
    <col min="11502" max="11502" width="21.1640625" style="181" bestFit="1" customWidth="1"/>
    <col min="11503" max="11503" width="13" style="181" customWidth="1"/>
    <col min="11504" max="11504" width="14.1640625" style="181" customWidth="1"/>
    <col min="11505" max="11507" width="14.1640625" style="181" bestFit="1" customWidth="1"/>
    <col min="11508" max="11508" width="3.33203125" style="181" customWidth="1"/>
    <col min="11509" max="11509" width="13" style="181" customWidth="1"/>
    <col min="11510" max="11510" width="11.1640625" style="181" customWidth="1"/>
    <col min="11511" max="11511" width="47.83203125" style="181" customWidth="1"/>
    <col min="11512" max="11512" width="14.1640625" style="181" bestFit="1" customWidth="1"/>
    <col min="11513" max="11513" width="10.1640625" style="181" customWidth="1"/>
    <col min="11514" max="11514" width="57.33203125" style="181" customWidth="1"/>
    <col min="11515" max="11515" width="14.1640625" style="181" customWidth="1"/>
    <col min="11516" max="11516" width="10.33203125" style="181" customWidth="1"/>
    <col min="11517" max="11517" width="50.1640625" style="181" customWidth="1"/>
    <col min="11518" max="11518" width="15" style="181" customWidth="1"/>
    <col min="11519" max="11519" width="11" style="181" customWidth="1"/>
    <col min="11520" max="11520" width="52.1640625" style="181" customWidth="1"/>
    <col min="11521" max="11756" width="9.33203125" style="181"/>
    <col min="11757" max="11757" width="48.1640625" style="181" customWidth="1"/>
    <col min="11758" max="11758" width="21.1640625" style="181" bestFit="1" customWidth="1"/>
    <col min="11759" max="11759" width="13" style="181" customWidth="1"/>
    <col min="11760" max="11760" width="14.1640625" style="181" customWidth="1"/>
    <col min="11761" max="11763" width="14.1640625" style="181" bestFit="1" customWidth="1"/>
    <col min="11764" max="11764" width="3.33203125" style="181" customWidth="1"/>
    <col min="11765" max="11765" width="13" style="181" customWidth="1"/>
    <col min="11766" max="11766" width="11.1640625" style="181" customWidth="1"/>
    <col min="11767" max="11767" width="47.83203125" style="181" customWidth="1"/>
    <col min="11768" max="11768" width="14.1640625" style="181" bestFit="1" customWidth="1"/>
    <col min="11769" max="11769" width="10.1640625" style="181" customWidth="1"/>
    <col min="11770" max="11770" width="57.33203125" style="181" customWidth="1"/>
    <col min="11771" max="11771" width="14.1640625" style="181" customWidth="1"/>
    <col min="11772" max="11772" width="10.33203125" style="181" customWidth="1"/>
    <col min="11773" max="11773" width="50.1640625" style="181" customWidth="1"/>
    <col min="11774" max="11774" width="15" style="181" customWidth="1"/>
    <col min="11775" max="11775" width="11" style="181" customWidth="1"/>
    <col min="11776" max="11776" width="52.1640625" style="181" customWidth="1"/>
    <col min="11777" max="12012" width="9.33203125" style="181"/>
    <col min="12013" max="12013" width="48.1640625" style="181" customWidth="1"/>
    <col min="12014" max="12014" width="21.1640625" style="181" bestFit="1" customWidth="1"/>
    <col min="12015" max="12015" width="13" style="181" customWidth="1"/>
    <col min="12016" max="12016" width="14.1640625" style="181" customWidth="1"/>
    <col min="12017" max="12019" width="14.1640625" style="181" bestFit="1" customWidth="1"/>
    <col min="12020" max="12020" width="3.33203125" style="181" customWidth="1"/>
    <col min="12021" max="12021" width="13" style="181" customWidth="1"/>
    <col min="12022" max="12022" width="11.1640625" style="181" customWidth="1"/>
    <col min="12023" max="12023" width="47.83203125" style="181" customWidth="1"/>
    <col min="12024" max="12024" width="14.1640625" style="181" bestFit="1" customWidth="1"/>
    <col min="12025" max="12025" width="10.1640625" style="181" customWidth="1"/>
    <col min="12026" max="12026" width="57.33203125" style="181" customWidth="1"/>
    <col min="12027" max="12027" width="14.1640625" style="181" customWidth="1"/>
    <col min="12028" max="12028" width="10.33203125" style="181" customWidth="1"/>
    <col min="12029" max="12029" width="50.1640625" style="181" customWidth="1"/>
    <col min="12030" max="12030" width="15" style="181" customWidth="1"/>
    <col min="12031" max="12031" width="11" style="181" customWidth="1"/>
    <col min="12032" max="12032" width="52.1640625" style="181" customWidth="1"/>
    <col min="12033" max="12268" width="9.33203125" style="181"/>
    <col min="12269" max="12269" width="48.1640625" style="181" customWidth="1"/>
    <col min="12270" max="12270" width="21.1640625" style="181" bestFit="1" customWidth="1"/>
    <col min="12271" max="12271" width="13" style="181" customWidth="1"/>
    <col min="12272" max="12272" width="14.1640625" style="181" customWidth="1"/>
    <col min="12273" max="12275" width="14.1640625" style="181" bestFit="1" customWidth="1"/>
    <col min="12276" max="12276" width="3.33203125" style="181" customWidth="1"/>
    <col min="12277" max="12277" width="13" style="181" customWidth="1"/>
    <col min="12278" max="12278" width="11.1640625" style="181" customWidth="1"/>
    <col min="12279" max="12279" width="47.83203125" style="181" customWidth="1"/>
    <col min="12280" max="12280" width="14.1640625" style="181" bestFit="1" customWidth="1"/>
    <col min="12281" max="12281" width="10.1640625" style="181" customWidth="1"/>
    <col min="12282" max="12282" width="57.33203125" style="181" customWidth="1"/>
    <col min="12283" max="12283" width="14.1640625" style="181" customWidth="1"/>
    <col min="12284" max="12284" width="10.33203125" style="181" customWidth="1"/>
    <col min="12285" max="12285" width="50.1640625" style="181" customWidth="1"/>
    <col min="12286" max="12286" width="15" style="181" customWidth="1"/>
    <col min="12287" max="12287" width="11" style="181" customWidth="1"/>
    <col min="12288" max="12288" width="52.1640625" style="181" customWidth="1"/>
    <col min="12289" max="12524" width="9.33203125" style="181"/>
    <col min="12525" max="12525" width="48.1640625" style="181" customWidth="1"/>
    <col min="12526" max="12526" width="21.1640625" style="181" bestFit="1" customWidth="1"/>
    <col min="12527" max="12527" width="13" style="181" customWidth="1"/>
    <col min="12528" max="12528" width="14.1640625" style="181" customWidth="1"/>
    <col min="12529" max="12531" width="14.1640625" style="181" bestFit="1" customWidth="1"/>
    <col min="12532" max="12532" width="3.33203125" style="181" customWidth="1"/>
    <col min="12533" max="12533" width="13" style="181" customWidth="1"/>
    <col min="12534" max="12534" width="11.1640625" style="181" customWidth="1"/>
    <col min="12535" max="12535" width="47.83203125" style="181" customWidth="1"/>
    <col min="12536" max="12536" width="14.1640625" style="181" bestFit="1" customWidth="1"/>
    <col min="12537" max="12537" width="10.1640625" style="181" customWidth="1"/>
    <col min="12538" max="12538" width="57.33203125" style="181" customWidth="1"/>
    <col min="12539" max="12539" width="14.1640625" style="181" customWidth="1"/>
    <col min="12540" max="12540" width="10.33203125" style="181" customWidth="1"/>
    <col min="12541" max="12541" width="50.1640625" style="181" customWidth="1"/>
    <col min="12542" max="12542" width="15" style="181" customWidth="1"/>
    <col min="12543" max="12543" width="11" style="181" customWidth="1"/>
    <col min="12544" max="12544" width="52.1640625" style="181" customWidth="1"/>
    <col min="12545" max="12780" width="9.33203125" style="181"/>
    <col min="12781" max="12781" width="48.1640625" style="181" customWidth="1"/>
    <col min="12782" max="12782" width="21.1640625" style="181" bestFit="1" customWidth="1"/>
    <col min="12783" max="12783" width="13" style="181" customWidth="1"/>
    <col min="12784" max="12784" width="14.1640625" style="181" customWidth="1"/>
    <col min="12785" max="12787" width="14.1640625" style="181" bestFit="1" customWidth="1"/>
    <col min="12788" max="12788" width="3.33203125" style="181" customWidth="1"/>
    <col min="12789" max="12789" width="13" style="181" customWidth="1"/>
    <col min="12790" max="12790" width="11.1640625" style="181" customWidth="1"/>
    <col min="12791" max="12791" width="47.83203125" style="181" customWidth="1"/>
    <col min="12792" max="12792" width="14.1640625" style="181" bestFit="1" customWidth="1"/>
    <col min="12793" max="12793" width="10.1640625" style="181" customWidth="1"/>
    <col min="12794" max="12794" width="57.33203125" style="181" customWidth="1"/>
    <col min="12795" max="12795" width="14.1640625" style="181" customWidth="1"/>
    <col min="12796" max="12796" width="10.33203125" style="181" customWidth="1"/>
    <col min="12797" max="12797" width="50.1640625" style="181" customWidth="1"/>
    <col min="12798" max="12798" width="15" style="181" customWidth="1"/>
    <col min="12799" max="12799" width="11" style="181" customWidth="1"/>
    <col min="12800" max="12800" width="52.1640625" style="181" customWidth="1"/>
    <col min="12801" max="13036" width="9.33203125" style="181"/>
    <col min="13037" max="13037" width="48.1640625" style="181" customWidth="1"/>
    <col min="13038" max="13038" width="21.1640625" style="181" bestFit="1" customWidth="1"/>
    <col min="13039" max="13039" width="13" style="181" customWidth="1"/>
    <col min="13040" max="13040" width="14.1640625" style="181" customWidth="1"/>
    <col min="13041" max="13043" width="14.1640625" style="181" bestFit="1" customWidth="1"/>
    <col min="13044" max="13044" width="3.33203125" style="181" customWidth="1"/>
    <col min="13045" max="13045" width="13" style="181" customWidth="1"/>
    <col min="13046" max="13046" width="11.1640625" style="181" customWidth="1"/>
    <col min="13047" max="13047" width="47.83203125" style="181" customWidth="1"/>
    <col min="13048" max="13048" width="14.1640625" style="181" bestFit="1" customWidth="1"/>
    <col min="13049" max="13049" width="10.1640625" style="181" customWidth="1"/>
    <col min="13050" max="13050" width="57.33203125" style="181" customWidth="1"/>
    <col min="13051" max="13051" width="14.1640625" style="181" customWidth="1"/>
    <col min="13052" max="13052" width="10.33203125" style="181" customWidth="1"/>
    <col min="13053" max="13053" width="50.1640625" style="181" customWidth="1"/>
    <col min="13054" max="13054" width="15" style="181" customWidth="1"/>
    <col min="13055" max="13055" width="11" style="181" customWidth="1"/>
    <col min="13056" max="13056" width="52.1640625" style="181" customWidth="1"/>
    <col min="13057" max="13292" width="9.33203125" style="181"/>
    <col min="13293" max="13293" width="48.1640625" style="181" customWidth="1"/>
    <col min="13294" max="13294" width="21.1640625" style="181" bestFit="1" customWidth="1"/>
    <col min="13295" max="13295" width="13" style="181" customWidth="1"/>
    <col min="13296" max="13296" width="14.1640625" style="181" customWidth="1"/>
    <col min="13297" max="13299" width="14.1640625" style="181" bestFit="1" customWidth="1"/>
    <col min="13300" max="13300" width="3.33203125" style="181" customWidth="1"/>
    <col min="13301" max="13301" width="13" style="181" customWidth="1"/>
    <col min="13302" max="13302" width="11.1640625" style="181" customWidth="1"/>
    <col min="13303" max="13303" width="47.83203125" style="181" customWidth="1"/>
    <col min="13304" max="13304" width="14.1640625" style="181" bestFit="1" customWidth="1"/>
    <col min="13305" max="13305" width="10.1640625" style="181" customWidth="1"/>
    <col min="13306" max="13306" width="57.33203125" style="181" customWidth="1"/>
    <col min="13307" max="13307" width="14.1640625" style="181" customWidth="1"/>
    <col min="13308" max="13308" width="10.33203125" style="181" customWidth="1"/>
    <col min="13309" max="13309" width="50.1640625" style="181" customWidth="1"/>
    <col min="13310" max="13310" width="15" style="181" customWidth="1"/>
    <col min="13311" max="13311" width="11" style="181" customWidth="1"/>
    <col min="13312" max="13312" width="52.1640625" style="181" customWidth="1"/>
    <col min="13313" max="13548" width="9.33203125" style="181"/>
    <col min="13549" max="13549" width="48.1640625" style="181" customWidth="1"/>
    <col min="13550" max="13550" width="21.1640625" style="181" bestFit="1" customWidth="1"/>
    <col min="13551" max="13551" width="13" style="181" customWidth="1"/>
    <col min="13552" max="13552" width="14.1640625" style="181" customWidth="1"/>
    <col min="13553" max="13555" width="14.1640625" style="181" bestFit="1" customWidth="1"/>
    <col min="13556" max="13556" width="3.33203125" style="181" customWidth="1"/>
    <col min="13557" max="13557" width="13" style="181" customWidth="1"/>
    <col min="13558" max="13558" width="11.1640625" style="181" customWidth="1"/>
    <col min="13559" max="13559" width="47.83203125" style="181" customWidth="1"/>
    <col min="13560" max="13560" width="14.1640625" style="181" bestFit="1" customWidth="1"/>
    <col min="13561" max="13561" width="10.1640625" style="181" customWidth="1"/>
    <col min="13562" max="13562" width="57.33203125" style="181" customWidth="1"/>
    <col min="13563" max="13563" width="14.1640625" style="181" customWidth="1"/>
    <col min="13564" max="13564" width="10.33203125" style="181" customWidth="1"/>
    <col min="13565" max="13565" width="50.1640625" style="181" customWidth="1"/>
    <col min="13566" max="13566" width="15" style="181" customWidth="1"/>
    <col min="13567" max="13567" width="11" style="181" customWidth="1"/>
    <col min="13568" max="13568" width="52.1640625" style="181" customWidth="1"/>
    <col min="13569" max="13804" width="9.33203125" style="181"/>
    <col min="13805" max="13805" width="48.1640625" style="181" customWidth="1"/>
    <col min="13806" max="13806" width="21.1640625" style="181" bestFit="1" customWidth="1"/>
    <col min="13807" max="13807" width="13" style="181" customWidth="1"/>
    <col min="13808" max="13808" width="14.1640625" style="181" customWidth="1"/>
    <col min="13809" max="13811" width="14.1640625" style="181" bestFit="1" customWidth="1"/>
    <col min="13812" max="13812" width="3.33203125" style="181" customWidth="1"/>
    <col min="13813" max="13813" width="13" style="181" customWidth="1"/>
    <col min="13814" max="13814" width="11.1640625" style="181" customWidth="1"/>
    <col min="13815" max="13815" width="47.83203125" style="181" customWidth="1"/>
    <col min="13816" max="13816" width="14.1640625" style="181" bestFit="1" customWidth="1"/>
    <col min="13817" max="13817" width="10.1640625" style="181" customWidth="1"/>
    <col min="13818" max="13818" width="57.33203125" style="181" customWidth="1"/>
    <col min="13819" max="13819" width="14.1640625" style="181" customWidth="1"/>
    <col min="13820" max="13820" width="10.33203125" style="181" customWidth="1"/>
    <col min="13821" max="13821" width="50.1640625" style="181" customWidth="1"/>
    <col min="13822" max="13822" width="15" style="181" customWidth="1"/>
    <col min="13823" max="13823" width="11" style="181" customWidth="1"/>
    <col min="13824" max="13824" width="52.1640625" style="181" customWidth="1"/>
    <col min="13825" max="14060" width="9.33203125" style="181"/>
    <col min="14061" max="14061" width="48.1640625" style="181" customWidth="1"/>
    <col min="14062" max="14062" width="21.1640625" style="181" bestFit="1" customWidth="1"/>
    <col min="14063" max="14063" width="13" style="181" customWidth="1"/>
    <col min="14064" max="14064" width="14.1640625" style="181" customWidth="1"/>
    <col min="14065" max="14067" width="14.1640625" style="181" bestFit="1" customWidth="1"/>
    <col min="14068" max="14068" width="3.33203125" style="181" customWidth="1"/>
    <col min="14069" max="14069" width="13" style="181" customWidth="1"/>
    <col min="14070" max="14070" width="11.1640625" style="181" customWidth="1"/>
    <col min="14071" max="14071" width="47.83203125" style="181" customWidth="1"/>
    <col min="14072" max="14072" width="14.1640625" style="181" bestFit="1" customWidth="1"/>
    <col min="14073" max="14073" width="10.1640625" style="181" customWidth="1"/>
    <col min="14074" max="14074" width="57.33203125" style="181" customWidth="1"/>
    <col min="14075" max="14075" width="14.1640625" style="181" customWidth="1"/>
    <col min="14076" max="14076" width="10.33203125" style="181" customWidth="1"/>
    <col min="14077" max="14077" width="50.1640625" style="181" customWidth="1"/>
    <col min="14078" max="14078" width="15" style="181" customWidth="1"/>
    <col min="14079" max="14079" width="11" style="181" customWidth="1"/>
    <col min="14080" max="14080" width="52.1640625" style="181" customWidth="1"/>
    <col min="14081" max="14316" width="9.33203125" style="181"/>
    <col min="14317" max="14317" width="48.1640625" style="181" customWidth="1"/>
    <col min="14318" max="14318" width="21.1640625" style="181" bestFit="1" customWidth="1"/>
    <col min="14319" max="14319" width="13" style="181" customWidth="1"/>
    <col min="14320" max="14320" width="14.1640625" style="181" customWidth="1"/>
    <col min="14321" max="14323" width="14.1640625" style="181" bestFit="1" customWidth="1"/>
    <col min="14324" max="14324" width="3.33203125" style="181" customWidth="1"/>
    <col min="14325" max="14325" width="13" style="181" customWidth="1"/>
    <col min="14326" max="14326" width="11.1640625" style="181" customWidth="1"/>
    <col min="14327" max="14327" width="47.83203125" style="181" customWidth="1"/>
    <col min="14328" max="14328" width="14.1640625" style="181" bestFit="1" customWidth="1"/>
    <col min="14329" max="14329" width="10.1640625" style="181" customWidth="1"/>
    <col min="14330" max="14330" width="57.33203125" style="181" customWidth="1"/>
    <col min="14331" max="14331" width="14.1640625" style="181" customWidth="1"/>
    <col min="14332" max="14332" width="10.33203125" style="181" customWidth="1"/>
    <col min="14333" max="14333" width="50.1640625" style="181" customWidth="1"/>
    <col min="14334" max="14334" width="15" style="181" customWidth="1"/>
    <col min="14335" max="14335" width="11" style="181" customWidth="1"/>
    <col min="14336" max="14336" width="52.1640625" style="181" customWidth="1"/>
    <col min="14337" max="14572" width="9.33203125" style="181"/>
    <col min="14573" max="14573" width="48.1640625" style="181" customWidth="1"/>
    <col min="14574" max="14574" width="21.1640625" style="181" bestFit="1" customWidth="1"/>
    <col min="14575" max="14575" width="13" style="181" customWidth="1"/>
    <col min="14576" max="14576" width="14.1640625" style="181" customWidth="1"/>
    <col min="14577" max="14579" width="14.1640625" style="181" bestFit="1" customWidth="1"/>
    <col min="14580" max="14580" width="3.33203125" style="181" customWidth="1"/>
    <col min="14581" max="14581" width="13" style="181" customWidth="1"/>
    <col min="14582" max="14582" width="11.1640625" style="181" customWidth="1"/>
    <col min="14583" max="14583" width="47.83203125" style="181" customWidth="1"/>
    <col min="14584" max="14584" width="14.1640625" style="181" bestFit="1" customWidth="1"/>
    <col min="14585" max="14585" width="10.1640625" style="181" customWidth="1"/>
    <col min="14586" max="14586" width="57.33203125" style="181" customWidth="1"/>
    <col min="14587" max="14587" width="14.1640625" style="181" customWidth="1"/>
    <col min="14588" max="14588" width="10.33203125" style="181" customWidth="1"/>
    <col min="14589" max="14589" width="50.1640625" style="181" customWidth="1"/>
    <col min="14590" max="14590" width="15" style="181" customWidth="1"/>
    <col min="14591" max="14591" width="11" style="181" customWidth="1"/>
    <col min="14592" max="14592" width="52.1640625" style="181" customWidth="1"/>
    <col min="14593" max="14828" width="9.33203125" style="181"/>
    <col min="14829" max="14829" width="48.1640625" style="181" customWidth="1"/>
    <col min="14830" max="14830" width="21.1640625" style="181" bestFit="1" customWidth="1"/>
    <col min="14831" max="14831" width="13" style="181" customWidth="1"/>
    <col min="14832" max="14832" width="14.1640625" style="181" customWidth="1"/>
    <col min="14833" max="14835" width="14.1640625" style="181" bestFit="1" customWidth="1"/>
    <col min="14836" max="14836" width="3.33203125" style="181" customWidth="1"/>
    <col min="14837" max="14837" width="13" style="181" customWidth="1"/>
    <col min="14838" max="14838" width="11.1640625" style="181" customWidth="1"/>
    <col min="14839" max="14839" width="47.83203125" style="181" customWidth="1"/>
    <col min="14840" max="14840" width="14.1640625" style="181" bestFit="1" customWidth="1"/>
    <col min="14841" max="14841" width="10.1640625" style="181" customWidth="1"/>
    <col min="14842" max="14842" width="57.33203125" style="181" customWidth="1"/>
    <col min="14843" max="14843" width="14.1640625" style="181" customWidth="1"/>
    <col min="14844" max="14844" width="10.33203125" style="181" customWidth="1"/>
    <col min="14845" max="14845" width="50.1640625" style="181" customWidth="1"/>
    <col min="14846" max="14846" width="15" style="181" customWidth="1"/>
    <col min="14847" max="14847" width="11" style="181" customWidth="1"/>
    <col min="14848" max="14848" width="52.1640625" style="181" customWidth="1"/>
    <col min="14849" max="15084" width="9.33203125" style="181"/>
    <col min="15085" max="15085" width="48.1640625" style="181" customWidth="1"/>
    <col min="15086" max="15086" width="21.1640625" style="181" bestFit="1" customWidth="1"/>
    <col min="15087" max="15087" width="13" style="181" customWidth="1"/>
    <col min="15088" max="15088" width="14.1640625" style="181" customWidth="1"/>
    <col min="15089" max="15091" width="14.1640625" style="181" bestFit="1" customWidth="1"/>
    <col min="15092" max="15092" width="3.33203125" style="181" customWidth="1"/>
    <col min="15093" max="15093" width="13" style="181" customWidth="1"/>
    <col min="15094" max="15094" width="11.1640625" style="181" customWidth="1"/>
    <col min="15095" max="15095" width="47.83203125" style="181" customWidth="1"/>
    <col min="15096" max="15096" width="14.1640625" style="181" bestFit="1" customWidth="1"/>
    <col min="15097" max="15097" width="10.1640625" style="181" customWidth="1"/>
    <col min="15098" max="15098" width="57.33203125" style="181" customWidth="1"/>
    <col min="15099" max="15099" width="14.1640625" style="181" customWidth="1"/>
    <col min="15100" max="15100" width="10.33203125" style="181" customWidth="1"/>
    <col min="15101" max="15101" width="50.1640625" style="181" customWidth="1"/>
    <col min="15102" max="15102" width="15" style="181" customWidth="1"/>
    <col min="15103" max="15103" width="11" style="181" customWidth="1"/>
    <col min="15104" max="15104" width="52.1640625" style="181" customWidth="1"/>
    <col min="15105" max="15340" width="9.33203125" style="181"/>
    <col min="15341" max="15341" width="48.1640625" style="181" customWidth="1"/>
    <col min="15342" max="15342" width="21.1640625" style="181" bestFit="1" customWidth="1"/>
    <col min="15343" max="15343" width="13" style="181" customWidth="1"/>
    <col min="15344" max="15344" width="14.1640625" style="181" customWidth="1"/>
    <col min="15345" max="15347" width="14.1640625" style="181" bestFit="1" customWidth="1"/>
    <col min="15348" max="15348" width="3.33203125" style="181" customWidth="1"/>
    <col min="15349" max="15349" width="13" style="181" customWidth="1"/>
    <col min="15350" max="15350" width="11.1640625" style="181" customWidth="1"/>
    <col min="15351" max="15351" width="47.83203125" style="181" customWidth="1"/>
    <col min="15352" max="15352" width="14.1640625" style="181" bestFit="1" customWidth="1"/>
    <col min="15353" max="15353" width="10.1640625" style="181" customWidth="1"/>
    <col min="15354" max="15354" width="57.33203125" style="181" customWidth="1"/>
    <col min="15355" max="15355" width="14.1640625" style="181" customWidth="1"/>
    <col min="15356" max="15356" width="10.33203125" style="181" customWidth="1"/>
    <col min="15357" max="15357" width="50.1640625" style="181" customWidth="1"/>
    <col min="15358" max="15358" width="15" style="181" customWidth="1"/>
    <col min="15359" max="15359" width="11" style="181" customWidth="1"/>
    <col min="15360" max="15360" width="52.1640625" style="181" customWidth="1"/>
    <col min="15361" max="15596" width="9.33203125" style="181"/>
    <col min="15597" max="15597" width="48.1640625" style="181" customWidth="1"/>
    <col min="15598" max="15598" width="21.1640625" style="181" bestFit="1" customWidth="1"/>
    <col min="15599" max="15599" width="13" style="181" customWidth="1"/>
    <col min="15600" max="15600" width="14.1640625" style="181" customWidth="1"/>
    <col min="15601" max="15603" width="14.1640625" style="181" bestFit="1" customWidth="1"/>
    <col min="15604" max="15604" width="3.33203125" style="181" customWidth="1"/>
    <col min="15605" max="15605" width="13" style="181" customWidth="1"/>
    <col min="15606" max="15606" width="11.1640625" style="181" customWidth="1"/>
    <col min="15607" max="15607" width="47.83203125" style="181" customWidth="1"/>
    <col min="15608" max="15608" width="14.1640625" style="181" bestFit="1" customWidth="1"/>
    <col min="15609" max="15609" width="10.1640625" style="181" customWidth="1"/>
    <col min="15610" max="15610" width="57.33203125" style="181" customWidth="1"/>
    <col min="15611" max="15611" width="14.1640625" style="181" customWidth="1"/>
    <col min="15612" max="15612" width="10.33203125" style="181" customWidth="1"/>
    <col min="15613" max="15613" width="50.1640625" style="181" customWidth="1"/>
    <col min="15614" max="15614" width="15" style="181" customWidth="1"/>
    <col min="15615" max="15615" width="11" style="181" customWidth="1"/>
    <col min="15616" max="15616" width="52.1640625" style="181" customWidth="1"/>
    <col min="15617" max="15852" width="9.33203125" style="181"/>
    <col min="15853" max="15853" width="48.1640625" style="181" customWidth="1"/>
    <col min="15854" max="15854" width="21.1640625" style="181" bestFit="1" customWidth="1"/>
    <col min="15855" max="15855" width="13" style="181" customWidth="1"/>
    <col min="15856" max="15856" width="14.1640625" style="181" customWidth="1"/>
    <col min="15857" max="15859" width="14.1640625" style="181" bestFit="1" customWidth="1"/>
    <col min="15860" max="15860" width="3.33203125" style="181" customWidth="1"/>
    <col min="15861" max="15861" width="13" style="181" customWidth="1"/>
    <col min="15862" max="15862" width="11.1640625" style="181" customWidth="1"/>
    <col min="15863" max="15863" width="47.83203125" style="181" customWidth="1"/>
    <col min="15864" max="15864" width="14.1640625" style="181" bestFit="1" customWidth="1"/>
    <col min="15865" max="15865" width="10.1640625" style="181" customWidth="1"/>
    <col min="15866" max="15866" width="57.33203125" style="181" customWidth="1"/>
    <col min="15867" max="15867" width="14.1640625" style="181" customWidth="1"/>
    <col min="15868" max="15868" width="10.33203125" style="181" customWidth="1"/>
    <col min="15869" max="15869" width="50.1640625" style="181" customWidth="1"/>
    <col min="15870" max="15870" width="15" style="181" customWidth="1"/>
    <col min="15871" max="15871" width="11" style="181" customWidth="1"/>
    <col min="15872" max="15872" width="52.1640625" style="181" customWidth="1"/>
    <col min="15873" max="16108" width="9.33203125" style="181"/>
    <col min="16109" max="16109" width="48.1640625" style="181" customWidth="1"/>
    <col min="16110" max="16110" width="21.1640625" style="181" bestFit="1" customWidth="1"/>
    <col min="16111" max="16111" width="13" style="181" customWidth="1"/>
    <col min="16112" max="16112" width="14.1640625" style="181" customWidth="1"/>
    <col min="16113" max="16115" width="14.1640625" style="181" bestFit="1" customWidth="1"/>
    <col min="16116" max="16116" width="3.33203125" style="181" customWidth="1"/>
    <col min="16117" max="16117" width="13" style="181" customWidth="1"/>
    <col min="16118" max="16118" width="11.1640625" style="181" customWidth="1"/>
    <col min="16119" max="16119" width="47.83203125" style="181" customWidth="1"/>
    <col min="16120" max="16120" width="14.1640625" style="181" bestFit="1" customWidth="1"/>
    <col min="16121" max="16121" width="10.1640625" style="181" customWidth="1"/>
    <col min="16122" max="16122" width="57.33203125" style="181" customWidth="1"/>
    <col min="16123" max="16123" width="14.1640625" style="181" customWidth="1"/>
    <col min="16124" max="16124" width="10.33203125" style="181" customWidth="1"/>
    <col min="16125" max="16125" width="50.1640625" style="181" customWidth="1"/>
    <col min="16126" max="16126" width="15" style="181" customWidth="1"/>
    <col min="16127" max="16127" width="11" style="181" customWidth="1"/>
    <col min="16128" max="16128" width="52.1640625" style="181" customWidth="1"/>
    <col min="16129" max="16384" width="9.33203125" style="181"/>
  </cols>
  <sheetData>
    <row r="1" spans="1:8" ht="25.5" customHeight="1">
      <c r="A1" s="179"/>
      <c r="B1" s="180" t="s">
        <v>182</v>
      </c>
      <c r="C1" s="180"/>
      <c r="D1" s="180"/>
      <c r="E1" s="180"/>
      <c r="F1" s="180"/>
      <c r="G1" s="180"/>
      <c r="H1" s="180"/>
    </row>
    <row r="2" spans="1:8" ht="18" customHeight="1">
      <c r="A2" s="179"/>
      <c r="B2" s="182" t="s">
        <v>183</v>
      </c>
      <c r="C2" s="182"/>
      <c r="D2" s="182"/>
      <c r="E2" s="182"/>
      <c r="F2" s="182"/>
      <c r="G2" s="182"/>
      <c r="H2" s="182"/>
    </row>
    <row r="3" spans="1:8" ht="3.75" customHeight="1">
      <c r="A3" s="179"/>
      <c r="B3" s="183"/>
      <c r="C3" s="183"/>
      <c r="D3" s="184"/>
      <c r="E3" s="184"/>
      <c r="F3" s="184"/>
      <c r="G3" s="184"/>
      <c r="H3" s="184"/>
    </row>
    <row r="4" spans="1:8" ht="20.25" customHeight="1">
      <c r="A4" s="179"/>
      <c r="B4" s="182" t="s">
        <v>184</v>
      </c>
      <c r="C4" s="182"/>
      <c r="D4" s="182"/>
      <c r="E4" s="182"/>
      <c r="F4" s="182"/>
      <c r="G4" s="182"/>
      <c r="H4" s="182"/>
    </row>
    <row r="5" spans="1:8" ht="15">
      <c r="A5" s="179"/>
      <c r="B5" s="186"/>
      <c r="C5" s="186"/>
      <c r="D5" s="187"/>
      <c r="E5" s="187"/>
      <c r="F5" s="187"/>
      <c r="G5" s="187"/>
      <c r="H5" s="187"/>
    </row>
    <row r="6" spans="1:8" ht="27" customHeight="1">
      <c r="A6" s="189" t="s">
        <v>185</v>
      </c>
      <c r="B6" s="189" t="s">
        <v>186</v>
      </c>
      <c r="C6" s="207"/>
      <c r="D6" s="191" t="s">
        <v>62</v>
      </c>
      <c r="E6" s="191" t="s">
        <v>76</v>
      </c>
      <c r="F6" s="191" t="s">
        <v>259</v>
      </c>
      <c r="G6" s="191"/>
      <c r="H6" s="212" t="s">
        <v>188</v>
      </c>
    </row>
    <row r="7" spans="1:8">
      <c r="A7" s="189"/>
      <c r="B7" s="189"/>
      <c r="C7" s="196" t="s">
        <v>189</v>
      </c>
      <c r="D7" s="191"/>
      <c r="E7" s="191"/>
      <c r="F7" s="213" t="s">
        <v>190</v>
      </c>
      <c r="G7" s="213" t="s">
        <v>191</v>
      </c>
      <c r="H7" s="213"/>
    </row>
    <row r="8" spans="1:8">
      <c r="A8" s="196" t="s">
        <v>192</v>
      </c>
      <c r="B8" s="194"/>
      <c r="C8" s="194"/>
      <c r="D8" s="197"/>
      <c r="E8" s="197"/>
      <c r="F8" s="197"/>
      <c r="G8" s="197"/>
      <c r="H8" s="197"/>
    </row>
    <row r="9" spans="1:8">
      <c r="A9" s="196" t="s">
        <v>193</v>
      </c>
      <c r="B9" s="194" t="s">
        <v>194</v>
      </c>
      <c r="C9" s="194"/>
      <c r="D9" s="197"/>
      <c r="E9" s="197"/>
      <c r="F9" s="197"/>
      <c r="G9" s="197"/>
      <c r="H9" s="197"/>
    </row>
    <row r="10" spans="1:8" ht="36" customHeight="1">
      <c r="A10" s="196">
        <v>1</v>
      </c>
      <c r="B10" s="194" t="s">
        <v>195</v>
      </c>
      <c r="C10" s="196">
        <v>9201</v>
      </c>
      <c r="D10" s="197">
        <v>47301311</v>
      </c>
      <c r="E10" s="197">
        <v>27936426</v>
      </c>
      <c r="F10" s="197">
        <f>+E10-D10</f>
        <v>-19364885</v>
      </c>
      <c r="G10" s="198">
        <f>+F10/D10*100</f>
        <v>-40.939425547845808</v>
      </c>
      <c r="H10" s="214" t="s">
        <v>260</v>
      </c>
    </row>
    <row r="11" spans="1:8">
      <c r="A11" s="196"/>
      <c r="B11" s="194"/>
      <c r="C11" s="196"/>
      <c r="D11" s="197"/>
      <c r="E11" s="197"/>
      <c r="F11" s="197"/>
      <c r="G11" s="198"/>
      <c r="H11" s="198"/>
    </row>
    <row r="12" spans="1:8">
      <c r="A12" s="196">
        <v>2</v>
      </c>
      <c r="B12" s="200" t="s">
        <v>197</v>
      </c>
      <c r="C12" s="201"/>
      <c r="D12" s="197"/>
      <c r="E12" s="197"/>
      <c r="F12" s="197"/>
      <c r="G12" s="198"/>
      <c r="H12" s="198"/>
    </row>
    <row r="13" spans="1:8" ht="82.5" customHeight="1">
      <c r="A13" s="201">
        <v>2.1</v>
      </c>
      <c r="B13" s="200" t="s">
        <v>198</v>
      </c>
      <c r="C13" s="201" t="s">
        <v>199</v>
      </c>
      <c r="D13" s="197">
        <v>139991758</v>
      </c>
      <c r="E13" s="197">
        <v>16914179</v>
      </c>
      <c r="F13" s="197">
        <f>+E13-D13</f>
        <v>-123077579</v>
      </c>
      <c r="G13" s="198">
        <f>+F13/D13*100</f>
        <v>-87.917732271066981</v>
      </c>
      <c r="H13" s="214" t="s">
        <v>261</v>
      </c>
    </row>
    <row r="14" spans="1:8" ht="53.25" customHeight="1">
      <c r="A14" s="201">
        <v>2.2000000000000002</v>
      </c>
      <c r="B14" s="200" t="s">
        <v>201</v>
      </c>
      <c r="C14" s="201" t="s">
        <v>202</v>
      </c>
      <c r="D14" s="197">
        <v>118234118</v>
      </c>
      <c r="E14" s="197">
        <v>80629242</v>
      </c>
      <c r="F14" s="197">
        <f>+E14-D14</f>
        <v>-37604876</v>
      </c>
      <c r="G14" s="198">
        <f>+F14/D14*100</f>
        <v>-31.805435382027376</v>
      </c>
      <c r="H14" s="214" t="s">
        <v>262</v>
      </c>
    </row>
    <row r="15" spans="1:8" ht="25.5">
      <c r="A15" s="196"/>
      <c r="B15" s="200" t="s">
        <v>203</v>
      </c>
      <c r="C15" s="201"/>
      <c r="D15" s="203">
        <f>SUM(D13:D14)</f>
        <v>258225876</v>
      </c>
      <c r="E15" s="203">
        <f>SUM(E13:E14)</f>
        <v>97543421</v>
      </c>
      <c r="F15" s="203">
        <f>+E15-D15</f>
        <v>-160682455</v>
      </c>
      <c r="G15" s="204">
        <f>+F15/D15*100</f>
        <v>-62.225543577979771</v>
      </c>
      <c r="H15" s="204"/>
    </row>
    <row r="16" spans="1:8">
      <c r="A16" s="196"/>
      <c r="B16" s="200"/>
      <c r="C16" s="201"/>
      <c r="D16" s="197"/>
      <c r="E16" s="197"/>
      <c r="F16" s="197"/>
      <c r="G16" s="198"/>
      <c r="H16" s="198"/>
    </row>
    <row r="17" spans="1:8" ht="156.75" customHeight="1">
      <c r="A17" s="196">
        <v>3</v>
      </c>
      <c r="B17" s="200" t="s">
        <v>204</v>
      </c>
      <c r="C17" s="201">
        <v>9213</v>
      </c>
      <c r="D17" s="203">
        <v>57782602</v>
      </c>
      <c r="E17" s="203">
        <v>74604959</v>
      </c>
      <c r="F17" s="203">
        <f>+E17-D17</f>
        <v>16822357</v>
      </c>
      <c r="G17" s="204">
        <f>+F17/D17*100</f>
        <v>29.113187045470884</v>
      </c>
      <c r="H17" s="216" t="s">
        <v>263</v>
      </c>
    </row>
    <row r="18" spans="1:8" s="206" customFormat="1" ht="31.5" customHeight="1">
      <c r="A18" s="201">
        <v>4</v>
      </c>
      <c r="B18" s="200" t="s">
        <v>205</v>
      </c>
      <c r="C18" s="201">
        <v>9214</v>
      </c>
      <c r="D18" s="193">
        <v>41647959</v>
      </c>
      <c r="E18" s="193">
        <v>42558060</v>
      </c>
      <c r="F18" s="193">
        <f>+E18-D18</f>
        <v>910101</v>
      </c>
      <c r="G18" s="205">
        <f>+F18/D18*100</f>
        <v>2.1852235304015739</v>
      </c>
      <c r="H18" s="199"/>
    </row>
    <row r="19" spans="1:8">
      <c r="A19" s="196"/>
      <c r="B19" s="200"/>
      <c r="C19" s="201"/>
      <c r="D19" s="197"/>
      <c r="E19" s="197"/>
      <c r="F19" s="197"/>
      <c r="G19" s="198"/>
      <c r="H19" s="198"/>
    </row>
    <row r="20" spans="1:8">
      <c r="A20" s="196">
        <v>5</v>
      </c>
      <c r="B20" s="200" t="s">
        <v>207</v>
      </c>
      <c r="C20" s="201"/>
      <c r="D20" s="197"/>
      <c r="E20" s="197"/>
      <c r="F20" s="197"/>
      <c r="G20" s="198"/>
      <c r="H20" s="198"/>
    </row>
    <row r="21" spans="1:8">
      <c r="A21" s="207">
        <v>5.0999999999999996</v>
      </c>
      <c r="B21" s="208" t="s">
        <v>208</v>
      </c>
      <c r="C21" s="209">
        <v>9211</v>
      </c>
      <c r="D21" s="197">
        <v>15443369</v>
      </c>
      <c r="E21" s="197">
        <v>16809596</v>
      </c>
      <c r="F21" s="197">
        <f t="shared" ref="F21:F27" si="0">+E21-D21</f>
        <v>1366227</v>
      </c>
      <c r="G21" s="198">
        <f>+F21/D21*100</f>
        <v>8.8466901231201565</v>
      </c>
      <c r="H21" s="214"/>
    </row>
    <row r="22" spans="1:8" ht="59.25" customHeight="1">
      <c r="A22" s="207">
        <v>5.2</v>
      </c>
      <c r="B22" s="208" t="s">
        <v>209</v>
      </c>
      <c r="C22" s="209">
        <v>9215</v>
      </c>
      <c r="D22" s="197">
        <v>22959642</v>
      </c>
      <c r="E22" s="197">
        <v>23256049</v>
      </c>
      <c r="F22" s="197">
        <f t="shared" si="0"/>
        <v>296407</v>
      </c>
      <c r="G22" s="198">
        <f>+F22/D22*100</f>
        <v>1.2909913839248888</v>
      </c>
      <c r="H22" s="214"/>
    </row>
    <row r="23" spans="1:8">
      <c r="A23" s="207">
        <v>5.3</v>
      </c>
      <c r="B23" s="208" t="s">
        <v>210</v>
      </c>
      <c r="C23" s="209">
        <v>9216</v>
      </c>
      <c r="D23" s="197">
        <v>6613874</v>
      </c>
      <c r="E23" s="197">
        <v>8158905</v>
      </c>
      <c r="F23" s="197">
        <f t="shared" si="0"/>
        <v>1545031</v>
      </c>
      <c r="G23" s="198">
        <f>+F23/D23*100</f>
        <v>23.360454099972269</v>
      </c>
      <c r="H23" s="214" t="s">
        <v>264</v>
      </c>
    </row>
    <row r="24" spans="1:8" ht="37.5" customHeight="1">
      <c r="A24" s="207">
        <v>5.4</v>
      </c>
      <c r="B24" s="208" t="s">
        <v>211</v>
      </c>
      <c r="C24" s="209">
        <v>9220</v>
      </c>
      <c r="D24" s="197">
        <v>5624065</v>
      </c>
      <c r="E24" s="197">
        <v>4484868</v>
      </c>
      <c r="F24" s="197">
        <f t="shared" si="0"/>
        <v>-1139197</v>
      </c>
      <c r="G24" s="198">
        <f>+F24/D24*100</f>
        <v>-20.255758068230008</v>
      </c>
      <c r="H24" s="214" t="s">
        <v>265</v>
      </c>
    </row>
    <row r="25" spans="1:8">
      <c r="A25" s="207">
        <v>5.5</v>
      </c>
      <c r="B25" s="208" t="s">
        <v>213</v>
      </c>
      <c r="C25" s="209">
        <v>9221</v>
      </c>
      <c r="D25" s="197">
        <v>3559728</v>
      </c>
      <c r="E25" s="197">
        <v>3059885</v>
      </c>
      <c r="F25" s="197">
        <f t="shared" si="0"/>
        <v>-499843</v>
      </c>
      <c r="G25" s="198">
        <f>+F25/D25*100</f>
        <v>-14.041606549713912</v>
      </c>
      <c r="H25" s="214" t="s">
        <v>266</v>
      </c>
    </row>
    <row r="26" spans="1:8">
      <c r="A26" s="207">
        <v>5.6</v>
      </c>
      <c r="B26" s="208" t="s">
        <v>215</v>
      </c>
      <c r="C26" s="209"/>
      <c r="D26" s="197">
        <v>0</v>
      </c>
      <c r="E26" s="197">
        <v>0</v>
      </c>
      <c r="F26" s="197">
        <f t="shared" si="0"/>
        <v>0</v>
      </c>
      <c r="G26" s="198">
        <v>0</v>
      </c>
      <c r="H26" s="198"/>
    </row>
    <row r="27" spans="1:8">
      <c r="A27" s="207">
        <v>5.7</v>
      </c>
      <c r="B27" s="208" t="s">
        <v>216</v>
      </c>
      <c r="C27" s="209">
        <v>9222</v>
      </c>
      <c r="D27" s="197">
        <v>33250</v>
      </c>
      <c r="E27" s="197">
        <v>27050</v>
      </c>
      <c r="F27" s="197">
        <f t="shared" si="0"/>
        <v>-6200</v>
      </c>
      <c r="G27" s="198">
        <f>+F27/D27*100</f>
        <v>-18.646616541353385</v>
      </c>
      <c r="H27" s="214" t="s">
        <v>217</v>
      </c>
    </row>
    <row r="28" spans="1:8" ht="25.5">
      <c r="A28" s="207"/>
      <c r="B28" s="200" t="s">
        <v>218</v>
      </c>
      <c r="C28" s="201"/>
      <c r="D28" s="203">
        <f>SUM(D21:D27)</f>
        <v>54233928</v>
      </c>
      <c r="E28" s="203">
        <f>SUM(E21:E27)</f>
        <v>55796353</v>
      </c>
      <c r="F28" s="203"/>
      <c r="G28" s="204"/>
      <c r="H28" s="204"/>
    </row>
    <row r="29" spans="1:8">
      <c r="A29" s="196">
        <v>6</v>
      </c>
      <c r="B29" s="200" t="s">
        <v>219</v>
      </c>
      <c r="C29" s="201"/>
      <c r="D29" s="197"/>
      <c r="E29" s="197"/>
      <c r="F29" s="197"/>
      <c r="G29" s="198"/>
      <c r="H29" s="198"/>
    </row>
    <row r="30" spans="1:8">
      <c r="A30" s="207" t="s">
        <v>220</v>
      </c>
      <c r="B30" s="208" t="s">
        <v>221</v>
      </c>
      <c r="C30" s="209" t="s">
        <v>222</v>
      </c>
      <c r="D30" s="197">
        <v>305319785</v>
      </c>
      <c r="E30" s="197">
        <v>314487694</v>
      </c>
      <c r="F30" s="197">
        <f t="shared" ref="F30:F35" si="1">+E30-D30</f>
        <v>9167909</v>
      </c>
      <c r="G30" s="198">
        <f>+F30/D30*100</f>
        <v>3.0027235215038552</v>
      </c>
      <c r="H30" s="214"/>
    </row>
    <row r="31" spans="1:8" s="206" customFormat="1" ht="43.5" customHeight="1">
      <c r="A31" s="209">
        <v>6.2</v>
      </c>
      <c r="B31" s="208" t="s">
        <v>224</v>
      </c>
      <c r="C31" s="209">
        <v>9004</v>
      </c>
      <c r="D31" s="195">
        <v>20774521</v>
      </c>
      <c r="E31" s="195">
        <v>23664035</v>
      </c>
      <c r="F31" s="195">
        <f t="shared" si="1"/>
        <v>2889514</v>
      </c>
      <c r="G31" s="210">
        <f>+F31/D31*100</f>
        <v>13.908932003775201</v>
      </c>
      <c r="H31" s="199" t="s">
        <v>267</v>
      </c>
    </row>
    <row r="32" spans="1:8" ht="25.5">
      <c r="A32" s="209">
        <v>6.3</v>
      </c>
      <c r="B32" s="208" t="s">
        <v>226</v>
      </c>
      <c r="C32" s="209">
        <v>900185</v>
      </c>
      <c r="D32" s="197">
        <v>7244027</v>
      </c>
      <c r="E32" s="197">
        <v>10486390</v>
      </c>
      <c r="F32" s="197">
        <f t="shared" si="1"/>
        <v>3242363</v>
      </c>
      <c r="G32" s="198">
        <f>+F32/D32*100</f>
        <v>44.759123620052769</v>
      </c>
      <c r="H32" s="199" t="s">
        <v>268</v>
      </c>
    </row>
    <row r="33" spans="1:8">
      <c r="A33" s="207">
        <v>6.4</v>
      </c>
      <c r="B33" s="208" t="s">
        <v>228</v>
      </c>
      <c r="C33" s="209">
        <v>9203</v>
      </c>
      <c r="D33" s="197">
        <v>4629908</v>
      </c>
      <c r="E33" s="197">
        <v>6315077</v>
      </c>
      <c r="F33" s="197">
        <f t="shared" si="1"/>
        <v>1685169</v>
      </c>
      <c r="G33" s="198">
        <f>+F33/D33*100</f>
        <v>36.397461893411268</v>
      </c>
      <c r="H33" s="214" t="s">
        <v>269</v>
      </c>
    </row>
    <row r="34" spans="1:8">
      <c r="A34" s="207">
        <v>6.5</v>
      </c>
      <c r="B34" s="208" t="s">
        <v>229</v>
      </c>
      <c r="C34" s="209"/>
      <c r="D34" s="197">
        <v>0</v>
      </c>
      <c r="E34" s="197">
        <v>0</v>
      </c>
      <c r="F34" s="197">
        <f t="shared" si="1"/>
        <v>0</v>
      </c>
      <c r="G34" s="198">
        <v>0</v>
      </c>
      <c r="H34" s="198"/>
    </row>
    <row r="35" spans="1:8" ht="51">
      <c r="A35" s="209">
        <v>6.6</v>
      </c>
      <c r="B35" s="208" t="s">
        <v>230</v>
      </c>
      <c r="C35" s="209" t="s">
        <v>231</v>
      </c>
      <c r="D35" s="197">
        <v>8184610</v>
      </c>
      <c r="E35" s="197">
        <v>14263234</v>
      </c>
      <c r="F35" s="197">
        <f t="shared" si="1"/>
        <v>6078624</v>
      </c>
      <c r="G35" s="198">
        <f>+F35/D35*100</f>
        <v>74.268951116791143</v>
      </c>
      <c r="H35" s="216" t="s">
        <v>270</v>
      </c>
    </row>
    <row r="36" spans="1:8">
      <c r="A36" s="207"/>
      <c r="B36" s="200" t="s">
        <v>233</v>
      </c>
      <c r="C36" s="201"/>
      <c r="D36" s="203">
        <f>SUM(D30:D35)</f>
        <v>346152851</v>
      </c>
      <c r="E36" s="203">
        <f>SUM(E30:E35)</f>
        <v>369216430</v>
      </c>
      <c r="F36" s="203"/>
      <c r="G36" s="204"/>
      <c r="H36" s="204"/>
    </row>
    <row r="37" spans="1:8">
      <c r="A37" s="207">
        <v>7</v>
      </c>
      <c r="B37" s="208" t="s">
        <v>234</v>
      </c>
      <c r="C37" s="209"/>
      <c r="D37" s="197">
        <v>0</v>
      </c>
      <c r="E37" s="197">
        <v>0</v>
      </c>
      <c r="F37" s="197">
        <f t="shared" ref="F37:F43" si="2">+E37-D37</f>
        <v>0</v>
      </c>
      <c r="G37" s="198"/>
      <c r="H37" s="198"/>
    </row>
    <row r="38" spans="1:8">
      <c r="A38" s="207">
        <v>8</v>
      </c>
      <c r="B38" s="208" t="s">
        <v>235</v>
      </c>
      <c r="C38" s="209"/>
      <c r="D38" s="197">
        <v>0</v>
      </c>
      <c r="E38" s="197">
        <v>0</v>
      </c>
      <c r="F38" s="197">
        <f t="shared" si="2"/>
        <v>0</v>
      </c>
      <c r="G38" s="198"/>
      <c r="H38" s="198"/>
    </row>
    <row r="39" spans="1:8" ht="25.5">
      <c r="A39" s="207">
        <v>9.1</v>
      </c>
      <c r="B39" s="208" t="s">
        <v>236</v>
      </c>
      <c r="C39" s="209" t="s">
        <v>237</v>
      </c>
      <c r="D39" s="197">
        <v>181169028</v>
      </c>
      <c r="E39" s="197">
        <v>193351356</v>
      </c>
      <c r="F39" s="197">
        <f t="shared" si="2"/>
        <v>12182328</v>
      </c>
      <c r="G39" s="198">
        <f>+F39/D39*100</f>
        <v>6.7242884363214666</v>
      </c>
      <c r="H39" s="214" t="s">
        <v>178</v>
      </c>
    </row>
    <row r="40" spans="1:8" s="206" customFormat="1" ht="54" customHeight="1">
      <c r="A40" s="209">
        <v>10</v>
      </c>
      <c r="B40" s="200" t="s">
        <v>239</v>
      </c>
      <c r="C40" s="201"/>
      <c r="D40" s="195">
        <v>69234015</v>
      </c>
      <c r="E40" s="195">
        <v>58205859</v>
      </c>
      <c r="F40" s="195">
        <f t="shared" si="2"/>
        <v>-11028156</v>
      </c>
      <c r="G40" s="210">
        <f>+F40/D40*100</f>
        <v>-15.928811870870122</v>
      </c>
      <c r="H40" s="214" t="s">
        <v>271</v>
      </c>
    </row>
    <row r="41" spans="1:8">
      <c r="A41" s="207">
        <v>11</v>
      </c>
      <c r="B41" s="200" t="s">
        <v>240</v>
      </c>
      <c r="C41" s="201"/>
      <c r="D41" s="203">
        <f>+D40+D39+D36+D28+D15+D10+D17+D18</f>
        <v>1055747570</v>
      </c>
      <c r="E41" s="203">
        <f>+E40+E39+E36+E28+E15+E10+E17+E18</f>
        <v>919212864</v>
      </c>
      <c r="F41" s="203">
        <f t="shared" si="2"/>
        <v>-136534706</v>
      </c>
      <c r="G41" s="204">
        <f>+F41/D41*100</f>
        <v>-12.932514350944704</v>
      </c>
      <c r="H41" s="204"/>
    </row>
    <row r="42" spans="1:8" ht="43.5" customHeight="1">
      <c r="A42" s="207">
        <v>12</v>
      </c>
      <c r="B42" s="200" t="s">
        <v>241</v>
      </c>
      <c r="C42" s="201" t="s">
        <v>242</v>
      </c>
      <c r="D42" s="197">
        <v>32868939</v>
      </c>
      <c r="E42" s="197">
        <v>14528361</v>
      </c>
      <c r="F42" s="197">
        <f t="shared" si="2"/>
        <v>-18340578</v>
      </c>
      <c r="G42" s="198">
        <f>+F42/D42*100</f>
        <v>-55.799117823669334</v>
      </c>
      <c r="H42" s="214" t="s">
        <v>272</v>
      </c>
    </row>
    <row r="43" spans="1:8">
      <c r="A43" s="207">
        <v>13</v>
      </c>
      <c r="B43" s="200" t="s">
        <v>244</v>
      </c>
      <c r="C43" s="201"/>
      <c r="D43" s="203">
        <f>+D41-D42</f>
        <v>1022878631</v>
      </c>
      <c r="E43" s="203">
        <f>+E41-E42</f>
        <v>904684503</v>
      </c>
      <c r="F43" s="203">
        <f t="shared" si="2"/>
        <v>-118194128</v>
      </c>
      <c r="G43" s="204">
        <f>+F43/D43*100</f>
        <v>-11.555049095555892</v>
      </c>
      <c r="H43" s="204"/>
    </row>
    <row r="44" spans="1:8" ht="51">
      <c r="A44" s="209">
        <v>14</v>
      </c>
      <c r="B44" s="208" t="s">
        <v>245</v>
      </c>
      <c r="C44" s="209"/>
      <c r="D44" s="197"/>
      <c r="E44" s="197"/>
      <c r="F44" s="197"/>
      <c r="G44" s="197"/>
      <c r="H44" s="197"/>
    </row>
  </sheetData>
  <mergeCells count="8">
    <mergeCell ref="B1:H1"/>
    <mergeCell ref="B2:H2"/>
    <mergeCell ref="B4:H4"/>
    <mergeCell ref="A6:A7"/>
    <mergeCell ref="B6:B7"/>
    <mergeCell ref="D6:D7"/>
    <mergeCell ref="E6:E7"/>
    <mergeCell ref="F6:G6"/>
  </mergeCells>
  <pageMargins left="0.47244094488188981" right="0.19685039370078741" top="0.59055118110236227" bottom="0.23622047244094491" header="0.39370078740157483" footer="0.31496062992125984"/>
  <pageSetup scale="77" orientation="portrait" r:id="rId1"/>
  <rowBreaks count="1" manualBreakCount="1">
    <brk id="36" max="7" man="1"/>
  </rowBreaks>
</worksheet>
</file>

<file path=xl/worksheets/sheet7.xml><?xml version="1.0" encoding="utf-8"?>
<worksheet xmlns="http://schemas.openxmlformats.org/spreadsheetml/2006/main" xmlns:r="http://schemas.openxmlformats.org/officeDocument/2006/relationships">
  <dimension ref="A1:H44"/>
  <sheetViews>
    <sheetView zoomScale="87" zoomScaleNormal="87" workbookViewId="0">
      <selection activeCell="B10" sqref="B10"/>
    </sheetView>
  </sheetViews>
  <sheetFormatPr defaultRowHeight="12.75"/>
  <cols>
    <col min="1" max="1" width="6.5" style="250" customWidth="1"/>
    <col min="2" max="2" width="36.83203125" style="221" customWidth="1"/>
    <col min="3" max="3" width="21.1640625" style="221" hidden="1" customWidth="1"/>
    <col min="4" max="4" width="13" style="221" customWidth="1"/>
    <col min="5" max="5" width="15.6640625" style="221" customWidth="1"/>
    <col min="6" max="6" width="13" style="221" customWidth="1"/>
    <col min="7" max="7" width="11.1640625" style="221" customWidth="1"/>
    <col min="8" max="8" width="45.33203125" style="221" customWidth="1"/>
    <col min="9" max="235" width="9.33203125" style="221"/>
    <col min="236" max="236" width="48.1640625" style="221" customWidth="1"/>
    <col min="237" max="237" width="21.1640625" style="221" bestFit="1" customWidth="1"/>
    <col min="238" max="238" width="13" style="221" customWidth="1"/>
    <col min="239" max="239" width="14.1640625" style="221" customWidth="1"/>
    <col min="240" max="242" width="14.1640625" style="221" bestFit="1" customWidth="1"/>
    <col min="243" max="243" width="3.33203125" style="221" customWidth="1"/>
    <col min="244" max="244" width="13" style="221" customWidth="1"/>
    <col min="245" max="245" width="11.1640625" style="221" customWidth="1"/>
    <col min="246" max="246" width="47.83203125" style="221" customWidth="1"/>
    <col min="247" max="247" width="14.1640625" style="221" bestFit="1" customWidth="1"/>
    <col min="248" max="248" width="10.1640625" style="221" customWidth="1"/>
    <col min="249" max="249" width="57.33203125" style="221" customWidth="1"/>
    <col min="250" max="250" width="14.1640625" style="221" customWidth="1"/>
    <col min="251" max="251" width="10.33203125" style="221" customWidth="1"/>
    <col min="252" max="252" width="50.1640625" style="221" customWidth="1"/>
    <col min="253" max="253" width="15" style="221" customWidth="1"/>
    <col min="254" max="254" width="11" style="221" customWidth="1"/>
    <col min="255" max="255" width="52.1640625" style="221" customWidth="1"/>
    <col min="256" max="491" width="9.33203125" style="221"/>
    <col min="492" max="492" width="48.1640625" style="221" customWidth="1"/>
    <col min="493" max="493" width="21.1640625" style="221" bestFit="1" customWidth="1"/>
    <col min="494" max="494" width="13" style="221" customWidth="1"/>
    <col min="495" max="495" width="14.1640625" style="221" customWidth="1"/>
    <col min="496" max="498" width="14.1640625" style="221" bestFit="1" customWidth="1"/>
    <col min="499" max="499" width="3.33203125" style="221" customWidth="1"/>
    <col min="500" max="500" width="13" style="221" customWidth="1"/>
    <col min="501" max="501" width="11.1640625" style="221" customWidth="1"/>
    <col min="502" max="502" width="47.83203125" style="221" customWidth="1"/>
    <col min="503" max="503" width="14.1640625" style="221" bestFit="1" customWidth="1"/>
    <col min="504" max="504" width="10.1640625" style="221" customWidth="1"/>
    <col min="505" max="505" width="57.33203125" style="221" customWidth="1"/>
    <col min="506" max="506" width="14.1640625" style="221" customWidth="1"/>
    <col min="507" max="507" width="10.33203125" style="221" customWidth="1"/>
    <col min="508" max="508" width="50.1640625" style="221" customWidth="1"/>
    <col min="509" max="509" width="15" style="221" customWidth="1"/>
    <col min="510" max="510" width="11" style="221" customWidth="1"/>
    <col min="511" max="511" width="52.1640625" style="221" customWidth="1"/>
    <col min="512" max="747" width="9.33203125" style="221"/>
    <col min="748" max="748" width="48.1640625" style="221" customWidth="1"/>
    <col min="749" max="749" width="21.1640625" style="221" bestFit="1" customWidth="1"/>
    <col min="750" max="750" width="13" style="221" customWidth="1"/>
    <col min="751" max="751" width="14.1640625" style="221" customWidth="1"/>
    <col min="752" max="754" width="14.1640625" style="221" bestFit="1" customWidth="1"/>
    <col min="755" max="755" width="3.33203125" style="221" customWidth="1"/>
    <col min="756" max="756" width="13" style="221" customWidth="1"/>
    <col min="757" max="757" width="11.1640625" style="221" customWidth="1"/>
    <col min="758" max="758" width="47.83203125" style="221" customWidth="1"/>
    <col min="759" max="759" width="14.1640625" style="221" bestFit="1" customWidth="1"/>
    <col min="760" max="760" width="10.1640625" style="221" customWidth="1"/>
    <col min="761" max="761" width="57.33203125" style="221" customWidth="1"/>
    <col min="762" max="762" width="14.1640625" style="221" customWidth="1"/>
    <col min="763" max="763" width="10.33203125" style="221" customWidth="1"/>
    <col min="764" max="764" width="50.1640625" style="221" customWidth="1"/>
    <col min="765" max="765" width="15" style="221" customWidth="1"/>
    <col min="766" max="766" width="11" style="221" customWidth="1"/>
    <col min="767" max="767" width="52.1640625" style="221" customWidth="1"/>
    <col min="768" max="1003" width="9.33203125" style="221"/>
    <col min="1004" max="1004" width="48.1640625" style="221" customWidth="1"/>
    <col min="1005" max="1005" width="21.1640625" style="221" bestFit="1" customWidth="1"/>
    <col min="1006" max="1006" width="13" style="221" customWidth="1"/>
    <col min="1007" max="1007" width="14.1640625" style="221" customWidth="1"/>
    <col min="1008" max="1010" width="14.1640625" style="221" bestFit="1" customWidth="1"/>
    <col min="1011" max="1011" width="3.33203125" style="221" customWidth="1"/>
    <col min="1012" max="1012" width="13" style="221" customWidth="1"/>
    <col min="1013" max="1013" width="11.1640625" style="221" customWidth="1"/>
    <col min="1014" max="1014" width="47.83203125" style="221" customWidth="1"/>
    <col min="1015" max="1015" width="14.1640625" style="221" bestFit="1" customWidth="1"/>
    <col min="1016" max="1016" width="10.1640625" style="221" customWidth="1"/>
    <col min="1017" max="1017" width="57.33203125" style="221" customWidth="1"/>
    <col min="1018" max="1018" width="14.1640625" style="221" customWidth="1"/>
    <col min="1019" max="1019" width="10.33203125" style="221" customWidth="1"/>
    <col min="1020" max="1020" width="50.1640625" style="221" customWidth="1"/>
    <col min="1021" max="1021" width="15" style="221" customWidth="1"/>
    <col min="1022" max="1022" width="11" style="221" customWidth="1"/>
    <col min="1023" max="1023" width="52.1640625" style="221" customWidth="1"/>
    <col min="1024" max="1259" width="9.33203125" style="221"/>
    <col min="1260" max="1260" width="48.1640625" style="221" customWidth="1"/>
    <col min="1261" max="1261" width="21.1640625" style="221" bestFit="1" customWidth="1"/>
    <col min="1262" max="1262" width="13" style="221" customWidth="1"/>
    <col min="1263" max="1263" width="14.1640625" style="221" customWidth="1"/>
    <col min="1264" max="1266" width="14.1640625" style="221" bestFit="1" customWidth="1"/>
    <col min="1267" max="1267" width="3.33203125" style="221" customWidth="1"/>
    <col min="1268" max="1268" width="13" style="221" customWidth="1"/>
    <col min="1269" max="1269" width="11.1640625" style="221" customWidth="1"/>
    <col min="1270" max="1270" width="47.83203125" style="221" customWidth="1"/>
    <col min="1271" max="1271" width="14.1640625" style="221" bestFit="1" customWidth="1"/>
    <col min="1272" max="1272" width="10.1640625" style="221" customWidth="1"/>
    <col min="1273" max="1273" width="57.33203125" style="221" customWidth="1"/>
    <col min="1274" max="1274" width="14.1640625" style="221" customWidth="1"/>
    <col min="1275" max="1275" width="10.33203125" style="221" customWidth="1"/>
    <col min="1276" max="1276" width="50.1640625" style="221" customWidth="1"/>
    <col min="1277" max="1277" width="15" style="221" customWidth="1"/>
    <col min="1278" max="1278" width="11" style="221" customWidth="1"/>
    <col min="1279" max="1279" width="52.1640625" style="221" customWidth="1"/>
    <col min="1280" max="1515" width="9.33203125" style="221"/>
    <col min="1516" max="1516" width="48.1640625" style="221" customWidth="1"/>
    <col min="1517" max="1517" width="21.1640625" style="221" bestFit="1" customWidth="1"/>
    <col min="1518" max="1518" width="13" style="221" customWidth="1"/>
    <col min="1519" max="1519" width="14.1640625" style="221" customWidth="1"/>
    <col min="1520" max="1522" width="14.1640625" style="221" bestFit="1" customWidth="1"/>
    <col min="1523" max="1523" width="3.33203125" style="221" customWidth="1"/>
    <col min="1524" max="1524" width="13" style="221" customWidth="1"/>
    <col min="1525" max="1525" width="11.1640625" style="221" customWidth="1"/>
    <col min="1526" max="1526" width="47.83203125" style="221" customWidth="1"/>
    <col min="1527" max="1527" width="14.1640625" style="221" bestFit="1" customWidth="1"/>
    <col min="1528" max="1528" width="10.1640625" style="221" customWidth="1"/>
    <col min="1529" max="1529" width="57.33203125" style="221" customWidth="1"/>
    <col min="1530" max="1530" width="14.1640625" style="221" customWidth="1"/>
    <col min="1531" max="1531" width="10.33203125" style="221" customWidth="1"/>
    <col min="1532" max="1532" width="50.1640625" style="221" customWidth="1"/>
    <col min="1533" max="1533" width="15" style="221" customWidth="1"/>
    <col min="1534" max="1534" width="11" style="221" customWidth="1"/>
    <col min="1535" max="1535" width="52.1640625" style="221" customWidth="1"/>
    <col min="1536" max="1771" width="9.33203125" style="221"/>
    <col min="1772" max="1772" width="48.1640625" style="221" customWidth="1"/>
    <col min="1773" max="1773" width="21.1640625" style="221" bestFit="1" customWidth="1"/>
    <col min="1774" max="1774" width="13" style="221" customWidth="1"/>
    <col min="1775" max="1775" width="14.1640625" style="221" customWidth="1"/>
    <col min="1776" max="1778" width="14.1640625" style="221" bestFit="1" customWidth="1"/>
    <col min="1779" max="1779" width="3.33203125" style="221" customWidth="1"/>
    <col min="1780" max="1780" width="13" style="221" customWidth="1"/>
    <col min="1781" max="1781" width="11.1640625" style="221" customWidth="1"/>
    <col min="1782" max="1782" width="47.83203125" style="221" customWidth="1"/>
    <col min="1783" max="1783" width="14.1640625" style="221" bestFit="1" customWidth="1"/>
    <col min="1784" max="1784" width="10.1640625" style="221" customWidth="1"/>
    <col min="1785" max="1785" width="57.33203125" style="221" customWidth="1"/>
    <col min="1786" max="1786" width="14.1640625" style="221" customWidth="1"/>
    <col min="1787" max="1787" width="10.33203125" style="221" customWidth="1"/>
    <col min="1788" max="1788" width="50.1640625" style="221" customWidth="1"/>
    <col min="1789" max="1789" width="15" style="221" customWidth="1"/>
    <col min="1790" max="1790" width="11" style="221" customWidth="1"/>
    <col min="1791" max="1791" width="52.1640625" style="221" customWidth="1"/>
    <col min="1792" max="2027" width="9.33203125" style="221"/>
    <col min="2028" max="2028" width="48.1640625" style="221" customWidth="1"/>
    <col min="2029" max="2029" width="21.1640625" style="221" bestFit="1" customWidth="1"/>
    <col min="2030" max="2030" width="13" style="221" customWidth="1"/>
    <col min="2031" max="2031" width="14.1640625" style="221" customWidth="1"/>
    <col min="2032" max="2034" width="14.1640625" style="221" bestFit="1" customWidth="1"/>
    <col min="2035" max="2035" width="3.33203125" style="221" customWidth="1"/>
    <col min="2036" max="2036" width="13" style="221" customWidth="1"/>
    <col min="2037" max="2037" width="11.1640625" style="221" customWidth="1"/>
    <col min="2038" max="2038" width="47.83203125" style="221" customWidth="1"/>
    <col min="2039" max="2039" width="14.1640625" style="221" bestFit="1" customWidth="1"/>
    <col min="2040" max="2040" width="10.1640625" style="221" customWidth="1"/>
    <col min="2041" max="2041" width="57.33203125" style="221" customWidth="1"/>
    <col min="2042" max="2042" width="14.1640625" style="221" customWidth="1"/>
    <col min="2043" max="2043" width="10.33203125" style="221" customWidth="1"/>
    <col min="2044" max="2044" width="50.1640625" style="221" customWidth="1"/>
    <col min="2045" max="2045" width="15" style="221" customWidth="1"/>
    <col min="2046" max="2046" width="11" style="221" customWidth="1"/>
    <col min="2047" max="2047" width="52.1640625" style="221" customWidth="1"/>
    <col min="2048" max="2283" width="9.33203125" style="221"/>
    <col min="2284" max="2284" width="48.1640625" style="221" customWidth="1"/>
    <col min="2285" max="2285" width="21.1640625" style="221" bestFit="1" customWidth="1"/>
    <col min="2286" max="2286" width="13" style="221" customWidth="1"/>
    <col min="2287" max="2287" width="14.1640625" style="221" customWidth="1"/>
    <col min="2288" max="2290" width="14.1640625" style="221" bestFit="1" customWidth="1"/>
    <col min="2291" max="2291" width="3.33203125" style="221" customWidth="1"/>
    <col min="2292" max="2292" width="13" style="221" customWidth="1"/>
    <col min="2293" max="2293" width="11.1640625" style="221" customWidth="1"/>
    <col min="2294" max="2294" width="47.83203125" style="221" customWidth="1"/>
    <col min="2295" max="2295" width="14.1640625" style="221" bestFit="1" customWidth="1"/>
    <col min="2296" max="2296" width="10.1640625" style="221" customWidth="1"/>
    <col min="2297" max="2297" width="57.33203125" style="221" customWidth="1"/>
    <col min="2298" max="2298" width="14.1640625" style="221" customWidth="1"/>
    <col min="2299" max="2299" width="10.33203125" style="221" customWidth="1"/>
    <col min="2300" max="2300" width="50.1640625" style="221" customWidth="1"/>
    <col min="2301" max="2301" width="15" style="221" customWidth="1"/>
    <col min="2302" max="2302" width="11" style="221" customWidth="1"/>
    <col min="2303" max="2303" width="52.1640625" style="221" customWidth="1"/>
    <col min="2304" max="2539" width="9.33203125" style="221"/>
    <col min="2540" max="2540" width="48.1640625" style="221" customWidth="1"/>
    <col min="2541" max="2541" width="21.1640625" style="221" bestFit="1" customWidth="1"/>
    <col min="2542" max="2542" width="13" style="221" customWidth="1"/>
    <col min="2543" max="2543" width="14.1640625" style="221" customWidth="1"/>
    <col min="2544" max="2546" width="14.1640625" style="221" bestFit="1" customWidth="1"/>
    <col min="2547" max="2547" width="3.33203125" style="221" customWidth="1"/>
    <col min="2548" max="2548" width="13" style="221" customWidth="1"/>
    <col min="2549" max="2549" width="11.1640625" style="221" customWidth="1"/>
    <col min="2550" max="2550" width="47.83203125" style="221" customWidth="1"/>
    <col min="2551" max="2551" width="14.1640625" style="221" bestFit="1" customWidth="1"/>
    <col min="2552" max="2552" width="10.1640625" style="221" customWidth="1"/>
    <col min="2553" max="2553" width="57.33203125" style="221" customWidth="1"/>
    <col min="2554" max="2554" width="14.1640625" style="221" customWidth="1"/>
    <col min="2555" max="2555" width="10.33203125" style="221" customWidth="1"/>
    <col min="2556" max="2556" width="50.1640625" style="221" customWidth="1"/>
    <col min="2557" max="2557" width="15" style="221" customWidth="1"/>
    <col min="2558" max="2558" width="11" style="221" customWidth="1"/>
    <col min="2559" max="2559" width="52.1640625" style="221" customWidth="1"/>
    <col min="2560" max="2795" width="9.33203125" style="221"/>
    <col min="2796" max="2796" width="48.1640625" style="221" customWidth="1"/>
    <col min="2797" max="2797" width="21.1640625" style="221" bestFit="1" customWidth="1"/>
    <col min="2798" max="2798" width="13" style="221" customWidth="1"/>
    <col min="2799" max="2799" width="14.1640625" style="221" customWidth="1"/>
    <col min="2800" max="2802" width="14.1640625" style="221" bestFit="1" customWidth="1"/>
    <col min="2803" max="2803" width="3.33203125" style="221" customWidth="1"/>
    <col min="2804" max="2804" width="13" style="221" customWidth="1"/>
    <col min="2805" max="2805" width="11.1640625" style="221" customWidth="1"/>
    <col min="2806" max="2806" width="47.83203125" style="221" customWidth="1"/>
    <col min="2807" max="2807" width="14.1640625" style="221" bestFit="1" customWidth="1"/>
    <col min="2808" max="2808" width="10.1640625" style="221" customWidth="1"/>
    <col min="2809" max="2809" width="57.33203125" style="221" customWidth="1"/>
    <col min="2810" max="2810" width="14.1640625" style="221" customWidth="1"/>
    <col min="2811" max="2811" width="10.33203125" style="221" customWidth="1"/>
    <col min="2812" max="2812" width="50.1640625" style="221" customWidth="1"/>
    <col min="2813" max="2813" width="15" style="221" customWidth="1"/>
    <col min="2814" max="2814" width="11" style="221" customWidth="1"/>
    <col min="2815" max="2815" width="52.1640625" style="221" customWidth="1"/>
    <col min="2816" max="3051" width="9.33203125" style="221"/>
    <col min="3052" max="3052" width="48.1640625" style="221" customWidth="1"/>
    <col min="3053" max="3053" width="21.1640625" style="221" bestFit="1" customWidth="1"/>
    <col min="3054" max="3054" width="13" style="221" customWidth="1"/>
    <col min="3055" max="3055" width="14.1640625" style="221" customWidth="1"/>
    <col min="3056" max="3058" width="14.1640625" style="221" bestFit="1" customWidth="1"/>
    <col min="3059" max="3059" width="3.33203125" style="221" customWidth="1"/>
    <col min="3060" max="3060" width="13" style="221" customWidth="1"/>
    <col min="3061" max="3061" width="11.1640625" style="221" customWidth="1"/>
    <col min="3062" max="3062" width="47.83203125" style="221" customWidth="1"/>
    <col min="3063" max="3063" width="14.1640625" style="221" bestFit="1" customWidth="1"/>
    <col min="3064" max="3064" width="10.1640625" style="221" customWidth="1"/>
    <col min="3065" max="3065" width="57.33203125" style="221" customWidth="1"/>
    <col min="3066" max="3066" width="14.1640625" style="221" customWidth="1"/>
    <col min="3067" max="3067" width="10.33203125" style="221" customWidth="1"/>
    <col min="3068" max="3068" width="50.1640625" style="221" customWidth="1"/>
    <col min="3069" max="3069" width="15" style="221" customWidth="1"/>
    <col min="3070" max="3070" width="11" style="221" customWidth="1"/>
    <col min="3071" max="3071" width="52.1640625" style="221" customWidth="1"/>
    <col min="3072" max="3307" width="9.33203125" style="221"/>
    <col min="3308" max="3308" width="48.1640625" style="221" customWidth="1"/>
    <col min="3309" max="3309" width="21.1640625" style="221" bestFit="1" customWidth="1"/>
    <col min="3310" max="3310" width="13" style="221" customWidth="1"/>
    <col min="3311" max="3311" width="14.1640625" style="221" customWidth="1"/>
    <col min="3312" max="3314" width="14.1640625" style="221" bestFit="1" customWidth="1"/>
    <col min="3315" max="3315" width="3.33203125" style="221" customWidth="1"/>
    <col min="3316" max="3316" width="13" style="221" customWidth="1"/>
    <col min="3317" max="3317" width="11.1640625" style="221" customWidth="1"/>
    <col min="3318" max="3318" width="47.83203125" style="221" customWidth="1"/>
    <col min="3319" max="3319" width="14.1640625" style="221" bestFit="1" customWidth="1"/>
    <col min="3320" max="3320" width="10.1640625" style="221" customWidth="1"/>
    <col min="3321" max="3321" width="57.33203125" style="221" customWidth="1"/>
    <col min="3322" max="3322" width="14.1640625" style="221" customWidth="1"/>
    <col min="3323" max="3323" width="10.33203125" style="221" customWidth="1"/>
    <col min="3324" max="3324" width="50.1640625" style="221" customWidth="1"/>
    <col min="3325" max="3325" width="15" style="221" customWidth="1"/>
    <col min="3326" max="3326" width="11" style="221" customWidth="1"/>
    <col min="3327" max="3327" width="52.1640625" style="221" customWidth="1"/>
    <col min="3328" max="3563" width="9.33203125" style="221"/>
    <col min="3564" max="3564" width="48.1640625" style="221" customWidth="1"/>
    <col min="3565" max="3565" width="21.1640625" style="221" bestFit="1" customWidth="1"/>
    <col min="3566" max="3566" width="13" style="221" customWidth="1"/>
    <col min="3567" max="3567" width="14.1640625" style="221" customWidth="1"/>
    <col min="3568" max="3570" width="14.1640625" style="221" bestFit="1" customWidth="1"/>
    <col min="3571" max="3571" width="3.33203125" style="221" customWidth="1"/>
    <col min="3572" max="3572" width="13" style="221" customWidth="1"/>
    <col min="3573" max="3573" width="11.1640625" style="221" customWidth="1"/>
    <col min="3574" max="3574" width="47.83203125" style="221" customWidth="1"/>
    <col min="3575" max="3575" width="14.1640625" style="221" bestFit="1" customWidth="1"/>
    <col min="3576" max="3576" width="10.1640625" style="221" customWidth="1"/>
    <col min="3577" max="3577" width="57.33203125" style="221" customWidth="1"/>
    <col min="3578" max="3578" width="14.1640625" style="221" customWidth="1"/>
    <col min="3579" max="3579" width="10.33203125" style="221" customWidth="1"/>
    <col min="3580" max="3580" width="50.1640625" style="221" customWidth="1"/>
    <col min="3581" max="3581" width="15" style="221" customWidth="1"/>
    <col min="3582" max="3582" width="11" style="221" customWidth="1"/>
    <col min="3583" max="3583" width="52.1640625" style="221" customWidth="1"/>
    <col min="3584" max="3819" width="9.33203125" style="221"/>
    <col min="3820" max="3820" width="48.1640625" style="221" customWidth="1"/>
    <col min="3821" max="3821" width="21.1640625" style="221" bestFit="1" customWidth="1"/>
    <col min="3822" max="3822" width="13" style="221" customWidth="1"/>
    <col min="3823" max="3823" width="14.1640625" style="221" customWidth="1"/>
    <col min="3824" max="3826" width="14.1640625" style="221" bestFit="1" customWidth="1"/>
    <col min="3827" max="3827" width="3.33203125" style="221" customWidth="1"/>
    <col min="3828" max="3828" width="13" style="221" customWidth="1"/>
    <col min="3829" max="3829" width="11.1640625" style="221" customWidth="1"/>
    <col min="3830" max="3830" width="47.83203125" style="221" customWidth="1"/>
    <col min="3831" max="3831" width="14.1640625" style="221" bestFit="1" customWidth="1"/>
    <col min="3832" max="3832" width="10.1640625" style="221" customWidth="1"/>
    <col min="3833" max="3833" width="57.33203125" style="221" customWidth="1"/>
    <col min="3834" max="3834" width="14.1640625" style="221" customWidth="1"/>
    <col min="3835" max="3835" width="10.33203125" style="221" customWidth="1"/>
    <col min="3836" max="3836" width="50.1640625" style="221" customWidth="1"/>
    <col min="3837" max="3837" width="15" style="221" customWidth="1"/>
    <col min="3838" max="3838" width="11" style="221" customWidth="1"/>
    <col min="3839" max="3839" width="52.1640625" style="221" customWidth="1"/>
    <col min="3840" max="4075" width="9.33203125" style="221"/>
    <col min="4076" max="4076" width="48.1640625" style="221" customWidth="1"/>
    <col min="4077" max="4077" width="21.1640625" style="221" bestFit="1" customWidth="1"/>
    <col min="4078" max="4078" width="13" style="221" customWidth="1"/>
    <col min="4079" max="4079" width="14.1640625" style="221" customWidth="1"/>
    <col min="4080" max="4082" width="14.1640625" style="221" bestFit="1" customWidth="1"/>
    <col min="4083" max="4083" width="3.33203125" style="221" customWidth="1"/>
    <col min="4084" max="4084" width="13" style="221" customWidth="1"/>
    <col min="4085" max="4085" width="11.1640625" style="221" customWidth="1"/>
    <col min="4086" max="4086" width="47.83203125" style="221" customWidth="1"/>
    <col min="4087" max="4087" width="14.1640625" style="221" bestFit="1" customWidth="1"/>
    <col min="4088" max="4088" width="10.1640625" style="221" customWidth="1"/>
    <col min="4089" max="4089" width="57.33203125" style="221" customWidth="1"/>
    <col min="4090" max="4090" width="14.1640625" style="221" customWidth="1"/>
    <col min="4091" max="4091" width="10.33203125" style="221" customWidth="1"/>
    <col min="4092" max="4092" width="50.1640625" style="221" customWidth="1"/>
    <col min="4093" max="4093" width="15" style="221" customWidth="1"/>
    <col min="4094" max="4094" width="11" style="221" customWidth="1"/>
    <col min="4095" max="4095" width="52.1640625" style="221" customWidth="1"/>
    <col min="4096" max="4331" width="9.33203125" style="221"/>
    <col min="4332" max="4332" width="48.1640625" style="221" customWidth="1"/>
    <col min="4333" max="4333" width="21.1640625" style="221" bestFit="1" customWidth="1"/>
    <col min="4334" max="4334" width="13" style="221" customWidth="1"/>
    <col min="4335" max="4335" width="14.1640625" style="221" customWidth="1"/>
    <col min="4336" max="4338" width="14.1640625" style="221" bestFit="1" customWidth="1"/>
    <col min="4339" max="4339" width="3.33203125" style="221" customWidth="1"/>
    <col min="4340" max="4340" width="13" style="221" customWidth="1"/>
    <col min="4341" max="4341" width="11.1640625" style="221" customWidth="1"/>
    <col min="4342" max="4342" width="47.83203125" style="221" customWidth="1"/>
    <col min="4343" max="4343" width="14.1640625" style="221" bestFit="1" customWidth="1"/>
    <col min="4344" max="4344" width="10.1640625" style="221" customWidth="1"/>
    <col min="4345" max="4345" width="57.33203125" style="221" customWidth="1"/>
    <col min="4346" max="4346" width="14.1640625" style="221" customWidth="1"/>
    <col min="4347" max="4347" width="10.33203125" style="221" customWidth="1"/>
    <col min="4348" max="4348" width="50.1640625" style="221" customWidth="1"/>
    <col min="4349" max="4349" width="15" style="221" customWidth="1"/>
    <col min="4350" max="4350" width="11" style="221" customWidth="1"/>
    <col min="4351" max="4351" width="52.1640625" style="221" customWidth="1"/>
    <col min="4352" max="4587" width="9.33203125" style="221"/>
    <col min="4588" max="4588" width="48.1640625" style="221" customWidth="1"/>
    <col min="4589" max="4589" width="21.1640625" style="221" bestFit="1" customWidth="1"/>
    <col min="4590" max="4590" width="13" style="221" customWidth="1"/>
    <col min="4591" max="4591" width="14.1640625" style="221" customWidth="1"/>
    <col min="4592" max="4594" width="14.1640625" style="221" bestFit="1" customWidth="1"/>
    <col min="4595" max="4595" width="3.33203125" style="221" customWidth="1"/>
    <col min="4596" max="4596" width="13" style="221" customWidth="1"/>
    <col min="4597" max="4597" width="11.1640625" style="221" customWidth="1"/>
    <col min="4598" max="4598" width="47.83203125" style="221" customWidth="1"/>
    <col min="4599" max="4599" width="14.1640625" style="221" bestFit="1" customWidth="1"/>
    <col min="4600" max="4600" width="10.1640625" style="221" customWidth="1"/>
    <col min="4601" max="4601" width="57.33203125" style="221" customWidth="1"/>
    <col min="4602" max="4602" width="14.1640625" style="221" customWidth="1"/>
    <col min="4603" max="4603" width="10.33203125" style="221" customWidth="1"/>
    <col min="4604" max="4604" width="50.1640625" style="221" customWidth="1"/>
    <col min="4605" max="4605" width="15" style="221" customWidth="1"/>
    <col min="4606" max="4606" width="11" style="221" customWidth="1"/>
    <col min="4607" max="4607" width="52.1640625" style="221" customWidth="1"/>
    <col min="4608" max="4843" width="9.33203125" style="221"/>
    <col min="4844" max="4844" width="48.1640625" style="221" customWidth="1"/>
    <col min="4845" max="4845" width="21.1640625" style="221" bestFit="1" customWidth="1"/>
    <col min="4846" max="4846" width="13" style="221" customWidth="1"/>
    <col min="4847" max="4847" width="14.1640625" style="221" customWidth="1"/>
    <col min="4848" max="4850" width="14.1640625" style="221" bestFit="1" customWidth="1"/>
    <col min="4851" max="4851" width="3.33203125" style="221" customWidth="1"/>
    <col min="4852" max="4852" width="13" style="221" customWidth="1"/>
    <col min="4853" max="4853" width="11.1640625" style="221" customWidth="1"/>
    <col min="4854" max="4854" width="47.83203125" style="221" customWidth="1"/>
    <col min="4855" max="4855" width="14.1640625" style="221" bestFit="1" customWidth="1"/>
    <col min="4856" max="4856" width="10.1640625" style="221" customWidth="1"/>
    <col min="4857" max="4857" width="57.33203125" style="221" customWidth="1"/>
    <col min="4858" max="4858" width="14.1640625" style="221" customWidth="1"/>
    <col min="4859" max="4859" width="10.33203125" style="221" customWidth="1"/>
    <col min="4860" max="4860" width="50.1640625" style="221" customWidth="1"/>
    <col min="4861" max="4861" width="15" style="221" customWidth="1"/>
    <col min="4862" max="4862" width="11" style="221" customWidth="1"/>
    <col min="4863" max="4863" width="52.1640625" style="221" customWidth="1"/>
    <col min="4864" max="5099" width="9.33203125" style="221"/>
    <col min="5100" max="5100" width="48.1640625" style="221" customWidth="1"/>
    <col min="5101" max="5101" width="21.1640625" style="221" bestFit="1" customWidth="1"/>
    <col min="5102" max="5102" width="13" style="221" customWidth="1"/>
    <col min="5103" max="5103" width="14.1640625" style="221" customWidth="1"/>
    <col min="5104" max="5106" width="14.1640625" style="221" bestFit="1" customWidth="1"/>
    <col min="5107" max="5107" width="3.33203125" style="221" customWidth="1"/>
    <col min="5108" max="5108" width="13" style="221" customWidth="1"/>
    <col min="5109" max="5109" width="11.1640625" style="221" customWidth="1"/>
    <col min="5110" max="5110" width="47.83203125" style="221" customWidth="1"/>
    <col min="5111" max="5111" width="14.1640625" style="221" bestFit="1" customWidth="1"/>
    <col min="5112" max="5112" width="10.1640625" style="221" customWidth="1"/>
    <col min="5113" max="5113" width="57.33203125" style="221" customWidth="1"/>
    <col min="5114" max="5114" width="14.1640625" style="221" customWidth="1"/>
    <col min="5115" max="5115" width="10.33203125" style="221" customWidth="1"/>
    <col min="5116" max="5116" width="50.1640625" style="221" customWidth="1"/>
    <col min="5117" max="5117" width="15" style="221" customWidth="1"/>
    <col min="5118" max="5118" width="11" style="221" customWidth="1"/>
    <col min="5119" max="5119" width="52.1640625" style="221" customWidth="1"/>
    <col min="5120" max="5355" width="9.33203125" style="221"/>
    <col min="5356" max="5356" width="48.1640625" style="221" customWidth="1"/>
    <col min="5357" max="5357" width="21.1640625" style="221" bestFit="1" customWidth="1"/>
    <col min="5358" max="5358" width="13" style="221" customWidth="1"/>
    <col min="5359" max="5359" width="14.1640625" style="221" customWidth="1"/>
    <col min="5360" max="5362" width="14.1640625" style="221" bestFit="1" customWidth="1"/>
    <col min="5363" max="5363" width="3.33203125" style="221" customWidth="1"/>
    <col min="5364" max="5364" width="13" style="221" customWidth="1"/>
    <col min="5365" max="5365" width="11.1640625" style="221" customWidth="1"/>
    <col min="5366" max="5366" width="47.83203125" style="221" customWidth="1"/>
    <col min="5367" max="5367" width="14.1640625" style="221" bestFit="1" customWidth="1"/>
    <col min="5368" max="5368" width="10.1640625" style="221" customWidth="1"/>
    <col min="5369" max="5369" width="57.33203125" style="221" customWidth="1"/>
    <col min="5370" max="5370" width="14.1640625" style="221" customWidth="1"/>
    <col min="5371" max="5371" width="10.33203125" style="221" customWidth="1"/>
    <col min="5372" max="5372" width="50.1640625" style="221" customWidth="1"/>
    <col min="5373" max="5373" width="15" style="221" customWidth="1"/>
    <col min="5374" max="5374" width="11" style="221" customWidth="1"/>
    <col min="5375" max="5375" width="52.1640625" style="221" customWidth="1"/>
    <col min="5376" max="5611" width="9.33203125" style="221"/>
    <col min="5612" max="5612" width="48.1640625" style="221" customWidth="1"/>
    <col min="5613" max="5613" width="21.1640625" style="221" bestFit="1" customWidth="1"/>
    <col min="5614" max="5614" width="13" style="221" customWidth="1"/>
    <col min="5615" max="5615" width="14.1640625" style="221" customWidth="1"/>
    <col min="5616" max="5618" width="14.1640625" style="221" bestFit="1" customWidth="1"/>
    <col min="5619" max="5619" width="3.33203125" style="221" customWidth="1"/>
    <col min="5620" max="5620" width="13" style="221" customWidth="1"/>
    <col min="5621" max="5621" width="11.1640625" style="221" customWidth="1"/>
    <col min="5622" max="5622" width="47.83203125" style="221" customWidth="1"/>
    <col min="5623" max="5623" width="14.1640625" style="221" bestFit="1" customWidth="1"/>
    <col min="5624" max="5624" width="10.1640625" style="221" customWidth="1"/>
    <col min="5625" max="5625" width="57.33203125" style="221" customWidth="1"/>
    <col min="5626" max="5626" width="14.1640625" style="221" customWidth="1"/>
    <col min="5627" max="5627" width="10.33203125" style="221" customWidth="1"/>
    <col min="5628" max="5628" width="50.1640625" style="221" customWidth="1"/>
    <col min="5629" max="5629" width="15" style="221" customWidth="1"/>
    <col min="5630" max="5630" width="11" style="221" customWidth="1"/>
    <col min="5631" max="5631" width="52.1640625" style="221" customWidth="1"/>
    <col min="5632" max="5867" width="9.33203125" style="221"/>
    <col min="5868" max="5868" width="48.1640625" style="221" customWidth="1"/>
    <col min="5869" max="5869" width="21.1640625" style="221" bestFit="1" customWidth="1"/>
    <col min="5870" max="5870" width="13" style="221" customWidth="1"/>
    <col min="5871" max="5871" width="14.1640625" style="221" customWidth="1"/>
    <col min="5872" max="5874" width="14.1640625" style="221" bestFit="1" customWidth="1"/>
    <col min="5875" max="5875" width="3.33203125" style="221" customWidth="1"/>
    <col min="5876" max="5876" width="13" style="221" customWidth="1"/>
    <col min="5877" max="5877" width="11.1640625" style="221" customWidth="1"/>
    <col min="5878" max="5878" width="47.83203125" style="221" customWidth="1"/>
    <col min="5879" max="5879" width="14.1640625" style="221" bestFit="1" customWidth="1"/>
    <col min="5880" max="5880" width="10.1640625" style="221" customWidth="1"/>
    <col min="5881" max="5881" width="57.33203125" style="221" customWidth="1"/>
    <col min="5882" max="5882" width="14.1640625" style="221" customWidth="1"/>
    <col min="5883" max="5883" width="10.33203125" style="221" customWidth="1"/>
    <col min="5884" max="5884" width="50.1640625" style="221" customWidth="1"/>
    <col min="5885" max="5885" width="15" style="221" customWidth="1"/>
    <col min="5886" max="5886" width="11" style="221" customWidth="1"/>
    <col min="5887" max="5887" width="52.1640625" style="221" customWidth="1"/>
    <col min="5888" max="6123" width="9.33203125" style="221"/>
    <col min="6124" max="6124" width="48.1640625" style="221" customWidth="1"/>
    <col min="6125" max="6125" width="21.1640625" style="221" bestFit="1" customWidth="1"/>
    <col min="6126" max="6126" width="13" style="221" customWidth="1"/>
    <col min="6127" max="6127" width="14.1640625" style="221" customWidth="1"/>
    <col min="6128" max="6130" width="14.1640625" style="221" bestFit="1" customWidth="1"/>
    <col min="6131" max="6131" width="3.33203125" style="221" customWidth="1"/>
    <col min="6132" max="6132" width="13" style="221" customWidth="1"/>
    <col min="6133" max="6133" width="11.1640625" style="221" customWidth="1"/>
    <col min="6134" max="6134" width="47.83203125" style="221" customWidth="1"/>
    <col min="6135" max="6135" width="14.1640625" style="221" bestFit="1" customWidth="1"/>
    <col min="6136" max="6136" width="10.1640625" style="221" customWidth="1"/>
    <col min="6137" max="6137" width="57.33203125" style="221" customWidth="1"/>
    <col min="6138" max="6138" width="14.1640625" style="221" customWidth="1"/>
    <col min="6139" max="6139" width="10.33203125" style="221" customWidth="1"/>
    <col min="6140" max="6140" width="50.1640625" style="221" customWidth="1"/>
    <col min="6141" max="6141" width="15" style="221" customWidth="1"/>
    <col min="6142" max="6142" width="11" style="221" customWidth="1"/>
    <col min="6143" max="6143" width="52.1640625" style="221" customWidth="1"/>
    <col min="6144" max="6379" width="9.33203125" style="221"/>
    <col min="6380" max="6380" width="48.1640625" style="221" customWidth="1"/>
    <col min="6381" max="6381" width="21.1640625" style="221" bestFit="1" customWidth="1"/>
    <col min="6382" max="6382" width="13" style="221" customWidth="1"/>
    <col min="6383" max="6383" width="14.1640625" style="221" customWidth="1"/>
    <col min="6384" max="6386" width="14.1640625" style="221" bestFit="1" customWidth="1"/>
    <col min="6387" max="6387" width="3.33203125" style="221" customWidth="1"/>
    <col min="6388" max="6388" width="13" style="221" customWidth="1"/>
    <col min="6389" max="6389" width="11.1640625" style="221" customWidth="1"/>
    <col min="6390" max="6390" width="47.83203125" style="221" customWidth="1"/>
    <col min="6391" max="6391" width="14.1640625" style="221" bestFit="1" customWidth="1"/>
    <col min="6392" max="6392" width="10.1640625" style="221" customWidth="1"/>
    <col min="6393" max="6393" width="57.33203125" style="221" customWidth="1"/>
    <col min="6394" max="6394" width="14.1640625" style="221" customWidth="1"/>
    <col min="6395" max="6395" width="10.33203125" style="221" customWidth="1"/>
    <col min="6396" max="6396" width="50.1640625" style="221" customWidth="1"/>
    <col min="6397" max="6397" width="15" style="221" customWidth="1"/>
    <col min="6398" max="6398" width="11" style="221" customWidth="1"/>
    <col min="6399" max="6399" width="52.1640625" style="221" customWidth="1"/>
    <col min="6400" max="6635" width="9.33203125" style="221"/>
    <col min="6636" max="6636" width="48.1640625" style="221" customWidth="1"/>
    <col min="6637" max="6637" width="21.1640625" style="221" bestFit="1" customWidth="1"/>
    <col min="6638" max="6638" width="13" style="221" customWidth="1"/>
    <col min="6639" max="6639" width="14.1640625" style="221" customWidth="1"/>
    <col min="6640" max="6642" width="14.1640625" style="221" bestFit="1" customWidth="1"/>
    <col min="6643" max="6643" width="3.33203125" style="221" customWidth="1"/>
    <col min="6644" max="6644" width="13" style="221" customWidth="1"/>
    <col min="6645" max="6645" width="11.1640625" style="221" customWidth="1"/>
    <col min="6646" max="6646" width="47.83203125" style="221" customWidth="1"/>
    <col min="6647" max="6647" width="14.1640625" style="221" bestFit="1" customWidth="1"/>
    <col min="6648" max="6648" width="10.1640625" style="221" customWidth="1"/>
    <col min="6649" max="6649" width="57.33203125" style="221" customWidth="1"/>
    <col min="6650" max="6650" width="14.1640625" style="221" customWidth="1"/>
    <col min="6651" max="6651" width="10.33203125" style="221" customWidth="1"/>
    <col min="6652" max="6652" width="50.1640625" style="221" customWidth="1"/>
    <col min="6653" max="6653" width="15" style="221" customWidth="1"/>
    <col min="6654" max="6654" width="11" style="221" customWidth="1"/>
    <col min="6655" max="6655" width="52.1640625" style="221" customWidth="1"/>
    <col min="6656" max="6891" width="9.33203125" style="221"/>
    <col min="6892" max="6892" width="48.1640625" style="221" customWidth="1"/>
    <col min="6893" max="6893" width="21.1640625" style="221" bestFit="1" customWidth="1"/>
    <col min="6894" max="6894" width="13" style="221" customWidth="1"/>
    <col min="6895" max="6895" width="14.1640625" style="221" customWidth="1"/>
    <col min="6896" max="6898" width="14.1640625" style="221" bestFit="1" customWidth="1"/>
    <col min="6899" max="6899" width="3.33203125" style="221" customWidth="1"/>
    <col min="6900" max="6900" width="13" style="221" customWidth="1"/>
    <col min="6901" max="6901" width="11.1640625" style="221" customWidth="1"/>
    <col min="6902" max="6902" width="47.83203125" style="221" customWidth="1"/>
    <col min="6903" max="6903" width="14.1640625" style="221" bestFit="1" customWidth="1"/>
    <col min="6904" max="6904" width="10.1640625" style="221" customWidth="1"/>
    <col min="6905" max="6905" width="57.33203125" style="221" customWidth="1"/>
    <col min="6906" max="6906" width="14.1640625" style="221" customWidth="1"/>
    <col min="6907" max="6907" width="10.33203125" style="221" customWidth="1"/>
    <col min="6908" max="6908" width="50.1640625" style="221" customWidth="1"/>
    <col min="6909" max="6909" width="15" style="221" customWidth="1"/>
    <col min="6910" max="6910" width="11" style="221" customWidth="1"/>
    <col min="6911" max="6911" width="52.1640625" style="221" customWidth="1"/>
    <col min="6912" max="7147" width="9.33203125" style="221"/>
    <col min="7148" max="7148" width="48.1640625" style="221" customWidth="1"/>
    <col min="7149" max="7149" width="21.1640625" style="221" bestFit="1" customWidth="1"/>
    <col min="7150" max="7150" width="13" style="221" customWidth="1"/>
    <col min="7151" max="7151" width="14.1640625" style="221" customWidth="1"/>
    <col min="7152" max="7154" width="14.1640625" style="221" bestFit="1" customWidth="1"/>
    <col min="7155" max="7155" width="3.33203125" style="221" customWidth="1"/>
    <col min="7156" max="7156" width="13" style="221" customWidth="1"/>
    <col min="7157" max="7157" width="11.1640625" style="221" customWidth="1"/>
    <col min="7158" max="7158" width="47.83203125" style="221" customWidth="1"/>
    <col min="7159" max="7159" width="14.1640625" style="221" bestFit="1" customWidth="1"/>
    <col min="7160" max="7160" width="10.1640625" style="221" customWidth="1"/>
    <col min="7161" max="7161" width="57.33203125" style="221" customWidth="1"/>
    <col min="7162" max="7162" width="14.1640625" style="221" customWidth="1"/>
    <col min="7163" max="7163" width="10.33203125" style="221" customWidth="1"/>
    <col min="7164" max="7164" width="50.1640625" style="221" customWidth="1"/>
    <col min="7165" max="7165" width="15" style="221" customWidth="1"/>
    <col min="7166" max="7166" width="11" style="221" customWidth="1"/>
    <col min="7167" max="7167" width="52.1640625" style="221" customWidth="1"/>
    <col min="7168" max="7403" width="9.33203125" style="221"/>
    <col min="7404" max="7404" width="48.1640625" style="221" customWidth="1"/>
    <col min="7405" max="7405" width="21.1640625" style="221" bestFit="1" customWidth="1"/>
    <col min="7406" max="7406" width="13" style="221" customWidth="1"/>
    <col min="7407" max="7407" width="14.1640625" style="221" customWidth="1"/>
    <col min="7408" max="7410" width="14.1640625" style="221" bestFit="1" customWidth="1"/>
    <col min="7411" max="7411" width="3.33203125" style="221" customWidth="1"/>
    <col min="7412" max="7412" width="13" style="221" customWidth="1"/>
    <col min="7413" max="7413" width="11.1640625" style="221" customWidth="1"/>
    <col min="7414" max="7414" width="47.83203125" style="221" customWidth="1"/>
    <col min="7415" max="7415" width="14.1640625" style="221" bestFit="1" customWidth="1"/>
    <col min="7416" max="7416" width="10.1640625" style="221" customWidth="1"/>
    <col min="7417" max="7417" width="57.33203125" style="221" customWidth="1"/>
    <col min="7418" max="7418" width="14.1640625" style="221" customWidth="1"/>
    <col min="7419" max="7419" width="10.33203125" style="221" customWidth="1"/>
    <col min="7420" max="7420" width="50.1640625" style="221" customWidth="1"/>
    <col min="7421" max="7421" width="15" style="221" customWidth="1"/>
    <col min="7422" max="7422" width="11" style="221" customWidth="1"/>
    <col min="7423" max="7423" width="52.1640625" style="221" customWidth="1"/>
    <col min="7424" max="7659" width="9.33203125" style="221"/>
    <col min="7660" max="7660" width="48.1640625" style="221" customWidth="1"/>
    <col min="7661" max="7661" width="21.1640625" style="221" bestFit="1" customWidth="1"/>
    <col min="7662" max="7662" width="13" style="221" customWidth="1"/>
    <col min="7663" max="7663" width="14.1640625" style="221" customWidth="1"/>
    <col min="7664" max="7666" width="14.1640625" style="221" bestFit="1" customWidth="1"/>
    <col min="7667" max="7667" width="3.33203125" style="221" customWidth="1"/>
    <col min="7668" max="7668" width="13" style="221" customWidth="1"/>
    <col min="7669" max="7669" width="11.1640625" style="221" customWidth="1"/>
    <col min="7670" max="7670" width="47.83203125" style="221" customWidth="1"/>
    <col min="7671" max="7671" width="14.1640625" style="221" bestFit="1" customWidth="1"/>
    <col min="7672" max="7672" width="10.1640625" style="221" customWidth="1"/>
    <col min="7673" max="7673" width="57.33203125" style="221" customWidth="1"/>
    <col min="7674" max="7674" width="14.1640625" style="221" customWidth="1"/>
    <col min="7675" max="7675" width="10.33203125" style="221" customWidth="1"/>
    <col min="7676" max="7676" width="50.1640625" style="221" customWidth="1"/>
    <col min="7677" max="7677" width="15" style="221" customWidth="1"/>
    <col min="7678" max="7678" width="11" style="221" customWidth="1"/>
    <col min="7679" max="7679" width="52.1640625" style="221" customWidth="1"/>
    <col min="7680" max="7915" width="9.33203125" style="221"/>
    <col min="7916" max="7916" width="48.1640625" style="221" customWidth="1"/>
    <col min="7917" max="7917" width="21.1640625" style="221" bestFit="1" customWidth="1"/>
    <col min="7918" max="7918" width="13" style="221" customWidth="1"/>
    <col min="7919" max="7919" width="14.1640625" style="221" customWidth="1"/>
    <col min="7920" max="7922" width="14.1640625" style="221" bestFit="1" customWidth="1"/>
    <col min="7923" max="7923" width="3.33203125" style="221" customWidth="1"/>
    <col min="7924" max="7924" width="13" style="221" customWidth="1"/>
    <col min="7925" max="7925" width="11.1640625" style="221" customWidth="1"/>
    <col min="7926" max="7926" width="47.83203125" style="221" customWidth="1"/>
    <col min="7927" max="7927" width="14.1640625" style="221" bestFit="1" customWidth="1"/>
    <col min="7928" max="7928" width="10.1640625" style="221" customWidth="1"/>
    <col min="7929" max="7929" width="57.33203125" style="221" customWidth="1"/>
    <col min="7930" max="7930" width="14.1640625" style="221" customWidth="1"/>
    <col min="7931" max="7931" width="10.33203125" style="221" customWidth="1"/>
    <col min="7932" max="7932" width="50.1640625" style="221" customWidth="1"/>
    <col min="7933" max="7933" width="15" style="221" customWidth="1"/>
    <col min="7934" max="7934" width="11" style="221" customWidth="1"/>
    <col min="7935" max="7935" width="52.1640625" style="221" customWidth="1"/>
    <col min="7936" max="8171" width="9.33203125" style="221"/>
    <col min="8172" max="8172" width="48.1640625" style="221" customWidth="1"/>
    <col min="8173" max="8173" width="21.1640625" style="221" bestFit="1" customWidth="1"/>
    <col min="8174" max="8174" width="13" style="221" customWidth="1"/>
    <col min="8175" max="8175" width="14.1640625" style="221" customWidth="1"/>
    <col min="8176" max="8178" width="14.1640625" style="221" bestFit="1" customWidth="1"/>
    <col min="8179" max="8179" width="3.33203125" style="221" customWidth="1"/>
    <col min="8180" max="8180" width="13" style="221" customWidth="1"/>
    <col min="8181" max="8181" width="11.1640625" style="221" customWidth="1"/>
    <col min="8182" max="8182" width="47.83203125" style="221" customWidth="1"/>
    <col min="8183" max="8183" width="14.1640625" style="221" bestFit="1" customWidth="1"/>
    <col min="8184" max="8184" width="10.1640625" style="221" customWidth="1"/>
    <col min="8185" max="8185" width="57.33203125" style="221" customWidth="1"/>
    <col min="8186" max="8186" width="14.1640625" style="221" customWidth="1"/>
    <col min="8187" max="8187" width="10.33203125" style="221" customWidth="1"/>
    <col min="8188" max="8188" width="50.1640625" style="221" customWidth="1"/>
    <col min="8189" max="8189" width="15" style="221" customWidth="1"/>
    <col min="8190" max="8190" width="11" style="221" customWidth="1"/>
    <col min="8191" max="8191" width="52.1640625" style="221" customWidth="1"/>
    <col min="8192" max="8427" width="9.33203125" style="221"/>
    <col min="8428" max="8428" width="48.1640625" style="221" customWidth="1"/>
    <col min="8429" max="8429" width="21.1640625" style="221" bestFit="1" customWidth="1"/>
    <col min="8430" max="8430" width="13" style="221" customWidth="1"/>
    <col min="8431" max="8431" width="14.1640625" style="221" customWidth="1"/>
    <col min="8432" max="8434" width="14.1640625" style="221" bestFit="1" customWidth="1"/>
    <col min="8435" max="8435" width="3.33203125" style="221" customWidth="1"/>
    <col min="8436" max="8436" width="13" style="221" customWidth="1"/>
    <col min="8437" max="8437" width="11.1640625" style="221" customWidth="1"/>
    <col min="8438" max="8438" width="47.83203125" style="221" customWidth="1"/>
    <col min="8439" max="8439" width="14.1640625" style="221" bestFit="1" customWidth="1"/>
    <col min="8440" max="8440" width="10.1640625" style="221" customWidth="1"/>
    <col min="8441" max="8441" width="57.33203125" style="221" customWidth="1"/>
    <col min="8442" max="8442" width="14.1640625" style="221" customWidth="1"/>
    <col min="8443" max="8443" width="10.33203125" style="221" customWidth="1"/>
    <col min="8444" max="8444" width="50.1640625" style="221" customWidth="1"/>
    <col min="8445" max="8445" width="15" style="221" customWidth="1"/>
    <col min="8446" max="8446" width="11" style="221" customWidth="1"/>
    <col min="8447" max="8447" width="52.1640625" style="221" customWidth="1"/>
    <col min="8448" max="8683" width="9.33203125" style="221"/>
    <col min="8684" max="8684" width="48.1640625" style="221" customWidth="1"/>
    <col min="8685" max="8685" width="21.1640625" style="221" bestFit="1" customWidth="1"/>
    <col min="8686" max="8686" width="13" style="221" customWidth="1"/>
    <col min="8687" max="8687" width="14.1640625" style="221" customWidth="1"/>
    <col min="8688" max="8690" width="14.1640625" style="221" bestFit="1" customWidth="1"/>
    <col min="8691" max="8691" width="3.33203125" style="221" customWidth="1"/>
    <col min="8692" max="8692" width="13" style="221" customWidth="1"/>
    <col min="8693" max="8693" width="11.1640625" style="221" customWidth="1"/>
    <col min="8694" max="8694" width="47.83203125" style="221" customWidth="1"/>
    <col min="8695" max="8695" width="14.1640625" style="221" bestFit="1" customWidth="1"/>
    <col min="8696" max="8696" width="10.1640625" style="221" customWidth="1"/>
    <col min="8697" max="8697" width="57.33203125" style="221" customWidth="1"/>
    <col min="8698" max="8698" width="14.1640625" style="221" customWidth="1"/>
    <col min="8699" max="8699" width="10.33203125" style="221" customWidth="1"/>
    <col min="8700" max="8700" width="50.1640625" style="221" customWidth="1"/>
    <col min="8701" max="8701" width="15" style="221" customWidth="1"/>
    <col min="8702" max="8702" width="11" style="221" customWidth="1"/>
    <col min="8703" max="8703" width="52.1640625" style="221" customWidth="1"/>
    <col min="8704" max="8939" width="9.33203125" style="221"/>
    <col min="8940" max="8940" width="48.1640625" style="221" customWidth="1"/>
    <col min="8941" max="8941" width="21.1640625" style="221" bestFit="1" customWidth="1"/>
    <col min="8942" max="8942" width="13" style="221" customWidth="1"/>
    <col min="8943" max="8943" width="14.1640625" style="221" customWidth="1"/>
    <col min="8944" max="8946" width="14.1640625" style="221" bestFit="1" customWidth="1"/>
    <col min="8947" max="8947" width="3.33203125" style="221" customWidth="1"/>
    <col min="8948" max="8948" width="13" style="221" customWidth="1"/>
    <col min="8949" max="8949" width="11.1640625" style="221" customWidth="1"/>
    <col min="8950" max="8950" width="47.83203125" style="221" customWidth="1"/>
    <col min="8951" max="8951" width="14.1640625" style="221" bestFit="1" customWidth="1"/>
    <col min="8952" max="8952" width="10.1640625" style="221" customWidth="1"/>
    <col min="8953" max="8953" width="57.33203125" style="221" customWidth="1"/>
    <col min="8954" max="8954" width="14.1640625" style="221" customWidth="1"/>
    <col min="8955" max="8955" width="10.33203125" style="221" customWidth="1"/>
    <col min="8956" max="8956" width="50.1640625" style="221" customWidth="1"/>
    <col min="8957" max="8957" width="15" style="221" customWidth="1"/>
    <col min="8958" max="8958" width="11" style="221" customWidth="1"/>
    <col min="8959" max="8959" width="52.1640625" style="221" customWidth="1"/>
    <col min="8960" max="9195" width="9.33203125" style="221"/>
    <col min="9196" max="9196" width="48.1640625" style="221" customWidth="1"/>
    <col min="9197" max="9197" width="21.1640625" style="221" bestFit="1" customWidth="1"/>
    <col min="9198" max="9198" width="13" style="221" customWidth="1"/>
    <col min="9199" max="9199" width="14.1640625" style="221" customWidth="1"/>
    <col min="9200" max="9202" width="14.1640625" style="221" bestFit="1" customWidth="1"/>
    <col min="9203" max="9203" width="3.33203125" style="221" customWidth="1"/>
    <col min="9204" max="9204" width="13" style="221" customWidth="1"/>
    <col min="9205" max="9205" width="11.1640625" style="221" customWidth="1"/>
    <col min="9206" max="9206" width="47.83203125" style="221" customWidth="1"/>
    <col min="9207" max="9207" width="14.1640625" style="221" bestFit="1" customWidth="1"/>
    <col min="9208" max="9208" width="10.1640625" style="221" customWidth="1"/>
    <col min="9209" max="9209" width="57.33203125" style="221" customWidth="1"/>
    <col min="9210" max="9210" width="14.1640625" style="221" customWidth="1"/>
    <col min="9211" max="9211" width="10.33203125" style="221" customWidth="1"/>
    <col min="9212" max="9212" width="50.1640625" style="221" customWidth="1"/>
    <col min="9213" max="9213" width="15" style="221" customWidth="1"/>
    <col min="9214" max="9214" width="11" style="221" customWidth="1"/>
    <col min="9215" max="9215" width="52.1640625" style="221" customWidth="1"/>
    <col min="9216" max="9451" width="9.33203125" style="221"/>
    <col min="9452" max="9452" width="48.1640625" style="221" customWidth="1"/>
    <col min="9453" max="9453" width="21.1640625" style="221" bestFit="1" customWidth="1"/>
    <col min="9454" max="9454" width="13" style="221" customWidth="1"/>
    <col min="9455" max="9455" width="14.1640625" style="221" customWidth="1"/>
    <col min="9456" max="9458" width="14.1640625" style="221" bestFit="1" customWidth="1"/>
    <col min="9459" max="9459" width="3.33203125" style="221" customWidth="1"/>
    <col min="9460" max="9460" width="13" style="221" customWidth="1"/>
    <col min="9461" max="9461" width="11.1640625" style="221" customWidth="1"/>
    <col min="9462" max="9462" width="47.83203125" style="221" customWidth="1"/>
    <col min="9463" max="9463" width="14.1640625" style="221" bestFit="1" customWidth="1"/>
    <col min="9464" max="9464" width="10.1640625" style="221" customWidth="1"/>
    <col min="9465" max="9465" width="57.33203125" style="221" customWidth="1"/>
    <col min="9466" max="9466" width="14.1640625" style="221" customWidth="1"/>
    <col min="9467" max="9467" width="10.33203125" style="221" customWidth="1"/>
    <col min="9468" max="9468" width="50.1640625" style="221" customWidth="1"/>
    <col min="9469" max="9469" width="15" style="221" customWidth="1"/>
    <col min="9470" max="9470" width="11" style="221" customWidth="1"/>
    <col min="9471" max="9471" width="52.1640625" style="221" customWidth="1"/>
    <col min="9472" max="9707" width="9.33203125" style="221"/>
    <col min="9708" max="9708" width="48.1640625" style="221" customWidth="1"/>
    <col min="9709" max="9709" width="21.1640625" style="221" bestFit="1" customWidth="1"/>
    <col min="9710" max="9710" width="13" style="221" customWidth="1"/>
    <col min="9711" max="9711" width="14.1640625" style="221" customWidth="1"/>
    <col min="9712" max="9714" width="14.1640625" style="221" bestFit="1" customWidth="1"/>
    <col min="9715" max="9715" width="3.33203125" style="221" customWidth="1"/>
    <col min="9716" max="9716" width="13" style="221" customWidth="1"/>
    <col min="9717" max="9717" width="11.1640625" style="221" customWidth="1"/>
    <col min="9718" max="9718" width="47.83203125" style="221" customWidth="1"/>
    <col min="9719" max="9719" width="14.1640625" style="221" bestFit="1" customWidth="1"/>
    <col min="9720" max="9720" width="10.1640625" style="221" customWidth="1"/>
    <col min="9721" max="9721" width="57.33203125" style="221" customWidth="1"/>
    <col min="9722" max="9722" width="14.1640625" style="221" customWidth="1"/>
    <col min="9723" max="9723" width="10.33203125" style="221" customWidth="1"/>
    <col min="9724" max="9724" width="50.1640625" style="221" customWidth="1"/>
    <col min="9725" max="9725" width="15" style="221" customWidth="1"/>
    <col min="9726" max="9726" width="11" style="221" customWidth="1"/>
    <col min="9727" max="9727" width="52.1640625" style="221" customWidth="1"/>
    <col min="9728" max="9963" width="9.33203125" style="221"/>
    <col min="9964" max="9964" width="48.1640625" style="221" customWidth="1"/>
    <col min="9965" max="9965" width="21.1640625" style="221" bestFit="1" customWidth="1"/>
    <col min="9966" max="9966" width="13" style="221" customWidth="1"/>
    <col min="9967" max="9967" width="14.1640625" style="221" customWidth="1"/>
    <col min="9968" max="9970" width="14.1640625" style="221" bestFit="1" customWidth="1"/>
    <col min="9971" max="9971" width="3.33203125" style="221" customWidth="1"/>
    <col min="9972" max="9972" width="13" style="221" customWidth="1"/>
    <col min="9973" max="9973" width="11.1640625" style="221" customWidth="1"/>
    <col min="9974" max="9974" width="47.83203125" style="221" customWidth="1"/>
    <col min="9975" max="9975" width="14.1640625" style="221" bestFit="1" customWidth="1"/>
    <col min="9976" max="9976" width="10.1640625" style="221" customWidth="1"/>
    <col min="9977" max="9977" width="57.33203125" style="221" customWidth="1"/>
    <col min="9978" max="9978" width="14.1640625" style="221" customWidth="1"/>
    <col min="9979" max="9979" width="10.33203125" style="221" customWidth="1"/>
    <col min="9980" max="9980" width="50.1640625" style="221" customWidth="1"/>
    <col min="9981" max="9981" width="15" style="221" customWidth="1"/>
    <col min="9982" max="9982" width="11" style="221" customWidth="1"/>
    <col min="9983" max="9983" width="52.1640625" style="221" customWidth="1"/>
    <col min="9984" max="10219" width="9.33203125" style="221"/>
    <col min="10220" max="10220" width="48.1640625" style="221" customWidth="1"/>
    <col min="10221" max="10221" width="21.1640625" style="221" bestFit="1" customWidth="1"/>
    <col min="10222" max="10222" width="13" style="221" customWidth="1"/>
    <col min="10223" max="10223" width="14.1640625" style="221" customWidth="1"/>
    <col min="10224" max="10226" width="14.1640625" style="221" bestFit="1" customWidth="1"/>
    <col min="10227" max="10227" width="3.33203125" style="221" customWidth="1"/>
    <col min="10228" max="10228" width="13" style="221" customWidth="1"/>
    <col min="10229" max="10229" width="11.1640625" style="221" customWidth="1"/>
    <col min="10230" max="10230" width="47.83203125" style="221" customWidth="1"/>
    <col min="10231" max="10231" width="14.1640625" style="221" bestFit="1" customWidth="1"/>
    <col min="10232" max="10232" width="10.1640625" style="221" customWidth="1"/>
    <col min="10233" max="10233" width="57.33203125" style="221" customWidth="1"/>
    <col min="10234" max="10234" width="14.1640625" style="221" customWidth="1"/>
    <col min="10235" max="10235" width="10.33203125" style="221" customWidth="1"/>
    <col min="10236" max="10236" width="50.1640625" style="221" customWidth="1"/>
    <col min="10237" max="10237" width="15" style="221" customWidth="1"/>
    <col min="10238" max="10238" width="11" style="221" customWidth="1"/>
    <col min="10239" max="10239" width="52.1640625" style="221" customWidth="1"/>
    <col min="10240" max="10475" width="9.33203125" style="221"/>
    <col min="10476" max="10476" width="48.1640625" style="221" customWidth="1"/>
    <col min="10477" max="10477" width="21.1640625" style="221" bestFit="1" customWidth="1"/>
    <col min="10478" max="10478" width="13" style="221" customWidth="1"/>
    <col min="10479" max="10479" width="14.1640625" style="221" customWidth="1"/>
    <col min="10480" max="10482" width="14.1640625" style="221" bestFit="1" customWidth="1"/>
    <col min="10483" max="10483" width="3.33203125" style="221" customWidth="1"/>
    <col min="10484" max="10484" width="13" style="221" customWidth="1"/>
    <col min="10485" max="10485" width="11.1640625" style="221" customWidth="1"/>
    <col min="10486" max="10486" width="47.83203125" style="221" customWidth="1"/>
    <col min="10487" max="10487" width="14.1640625" style="221" bestFit="1" customWidth="1"/>
    <col min="10488" max="10488" width="10.1640625" style="221" customWidth="1"/>
    <col min="10489" max="10489" width="57.33203125" style="221" customWidth="1"/>
    <col min="10490" max="10490" width="14.1640625" style="221" customWidth="1"/>
    <col min="10491" max="10491" width="10.33203125" style="221" customWidth="1"/>
    <col min="10492" max="10492" width="50.1640625" style="221" customWidth="1"/>
    <col min="10493" max="10493" width="15" style="221" customWidth="1"/>
    <col min="10494" max="10494" width="11" style="221" customWidth="1"/>
    <col min="10495" max="10495" width="52.1640625" style="221" customWidth="1"/>
    <col min="10496" max="10731" width="9.33203125" style="221"/>
    <col min="10732" max="10732" width="48.1640625" style="221" customWidth="1"/>
    <col min="10733" max="10733" width="21.1640625" style="221" bestFit="1" customWidth="1"/>
    <col min="10734" max="10734" width="13" style="221" customWidth="1"/>
    <col min="10735" max="10735" width="14.1640625" style="221" customWidth="1"/>
    <col min="10736" max="10738" width="14.1640625" style="221" bestFit="1" customWidth="1"/>
    <col min="10739" max="10739" width="3.33203125" style="221" customWidth="1"/>
    <col min="10740" max="10740" width="13" style="221" customWidth="1"/>
    <col min="10741" max="10741" width="11.1640625" style="221" customWidth="1"/>
    <col min="10742" max="10742" width="47.83203125" style="221" customWidth="1"/>
    <col min="10743" max="10743" width="14.1640625" style="221" bestFit="1" customWidth="1"/>
    <col min="10744" max="10744" width="10.1640625" style="221" customWidth="1"/>
    <col min="10745" max="10745" width="57.33203125" style="221" customWidth="1"/>
    <col min="10746" max="10746" width="14.1640625" style="221" customWidth="1"/>
    <col min="10747" max="10747" width="10.33203125" style="221" customWidth="1"/>
    <col min="10748" max="10748" width="50.1640625" style="221" customWidth="1"/>
    <col min="10749" max="10749" width="15" style="221" customWidth="1"/>
    <col min="10750" max="10750" width="11" style="221" customWidth="1"/>
    <col min="10751" max="10751" width="52.1640625" style="221" customWidth="1"/>
    <col min="10752" max="10987" width="9.33203125" style="221"/>
    <col min="10988" max="10988" width="48.1640625" style="221" customWidth="1"/>
    <col min="10989" max="10989" width="21.1640625" style="221" bestFit="1" customWidth="1"/>
    <col min="10990" max="10990" width="13" style="221" customWidth="1"/>
    <col min="10991" max="10991" width="14.1640625" style="221" customWidth="1"/>
    <col min="10992" max="10994" width="14.1640625" style="221" bestFit="1" customWidth="1"/>
    <col min="10995" max="10995" width="3.33203125" style="221" customWidth="1"/>
    <col min="10996" max="10996" width="13" style="221" customWidth="1"/>
    <col min="10997" max="10997" width="11.1640625" style="221" customWidth="1"/>
    <col min="10998" max="10998" width="47.83203125" style="221" customWidth="1"/>
    <col min="10999" max="10999" width="14.1640625" style="221" bestFit="1" customWidth="1"/>
    <col min="11000" max="11000" width="10.1640625" style="221" customWidth="1"/>
    <col min="11001" max="11001" width="57.33203125" style="221" customWidth="1"/>
    <col min="11002" max="11002" width="14.1640625" style="221" customWidth="1"/>
    <col min="11003" max="11003" width="10.33203125" style="221" customWidth="1"/>
    <col min="11004" max="11004" width="50.1640625" style="221" customWidth="1"/>
    <col min="11005" max="11005" width="15" style="221" customWidth="1"/>
    <col min="11006" max="11006" width="11" style="221" customWidth="1"/>
    <col min="11007" max="11007" width="52.1640625" style="221" customWidth="1"/>
    <col min="11008" max="11243" width="9.33203125" style="221"/>
    <col min="11244" max="11244" width="48.1640625" style="221" customWidth="1"/>
    <col min="11245" max="11245" width="21.1640625" style="221" bestFit="1" customWidth="1"/>
    <col min="11246" max="11246" width="13" style="221" customWidth="1"/>
    <col min="11247" max="11247" width="14.1640625" style="221" customWidth="1"/>
    <col min="11248" max="11250" width="14.1640625" style="221" bestFit="1" customWidth="1"/>
    <col min="11251" max="11251" width="3.33203125" style="221" customWidth="1"/>
    <col min="11252" max="11252" width="13" style="221" customWidth="1"/>
    <col min="11253" max="11253" width="11.1640625" style="221" customWidth="1"/>
    <col min="11254" max="11254" width="47.83203125" style="221" customWidth="1"/>
    <col min="11255" max="11255" width="14.1640625" style="221" bestFit="1" customWidth="1"/>
    <col min="11256" max="11256" width="10.1640625" style="221" customWidth="1"/>
    <col min="11257" max="11257" width="57.33203125" style="221" customWidth="1"/>
    <col min="11258" max="11258" width="14.1640625" style="221" customWidth="1"/>
    <col min="11259" max="11259" width="10.33203125" style="221" customWidth="1"/>
    <col min="11260" max="11260" width="50.1640625" style="221" customWidth="1"/>
    <col min="11261" max="11261" width="15" style="221" customWidth="1"/>
    <col min="11262" max="11262" width="11" style="221" customWidth="1"/>
    <col min="11263" max="11263" width="52.1640625" style="221" customWidth="1"/>
    <col min="11264" max="11499" width="9.33203125" style="221"/>
    <col min="11500" max="11500" width="48.1640625" style="221" customWidth="1"/>
    <col min="11501" max="11501" width="21.1640625" style="221" bestFit="1" customWidth="1"/>
    <col min="11502" max="11502" width="13" style="221" customWidth="1"/>
    <col min="11503" max="11503" width="14.1640625" style="221" customWidth="1"/>
    <col min="11504" max="11506" width="14.1640625" style="221" bestFit="1" customWidth="1"/>
    <col min="11507" max="11507" width="3.33203125" style="221" customWidth="1"/>
    <col min="11508" max="11508" width="13" style="221" customWidth="1"/>
    <col min="11509" max="11509" width="11.1640625" style="221" customWidth="1"/>
    <col min="11510" max="11510" width="47.83203125" style="221" customWidth="1"/>
    <col min="11511" max="11511" width="14.1640625" style="221" bestFit="1" customWidth="1"/>
    <col min="11512" max="11512" width="10.1640625" style="221" customWidth="1"/>
    <col min="11513" max="11513" width="57.33203125" style="221" customWidth="1"/>
    <col min="11514" max="11514" width="14.1640625" style="221" customWidth="1"/>
    <col min="11515" max="11515" width="10.33203125" style="221" customWidth="1"/>
    <col min="11516" max="11516" width="50.1640625" style="221" customWidth="1"/>
    <col min="11517" max="11517" width="15" style="221" customWidth="1"/>
    <col min="11518" max="11518" width="11" style="221" customWidth="1"/>
    <col min="11519" max="11519" width="52.1640625" style="221" customWidth="1"/>
    <col min="11520" max="11755" width="9.33203125" style="221"/>
    <col min="11756" max="11756" width="48.1640625" style="221" customWidth="1"/>
    <col min="11757" max="11757" width="21.1640625" style="221" bestFit="1" customWidth="1"/>
    <col min="11758" max="11758" width="13" style="221" customWidth="1"/>
    <col min="11759" max="11759" width="14.1640625" style="221" customWidth="1"/>
    <col min="11760" max="11762" width="14.1640625" style="221" bestFit="1" customWidth="1"/>
    <col min="11763" max="11763" width="3.33203125" style="221" customWidth="1"/>
    <col min="11764" max="11764" width="13" style="221" customWidth="1"/>
    <col min="11765" max="11765" width="11.1640625" style="221" customWidth="1"/>
    <col min="11766" max="11766" width="47.83203125" style="221" customWidth="1"/>
    <col min="11767" max="11767" width="14.1640625" style="221" bestFit="1" customWidth="1"/>
    <col min="11768" max="11768" width="10.1640625" style="221" customWidth="1"/>
    <col min="11769" max="11769" width="57.33203125" style="221" customWidth="1"/>
    <col min="11770" max="11770" width="14.1640625" style="221" customWidth="1"/>
    <col min="11771" max="11771" width="10.33203125" style="221" customWidth="1"/>
    <col min="11772" max="11772" width="50.1640625" style="221" customWidth="1"/>
    <col min="11773" max="11773" width="15" style="221" customWidth="1"/>
    <col min="11774" max="11774" width="11" style="221" customWidth="1"/>
    <col min="11775" max="11775" width="52.1640625" style="221" customWidth="1"/>
    <col min="11776" max="12011" width="9.33203125" style="221"/>
    <col min="12012" max="12012" width="48.1640625" style="221" customWidth="1"/>
    <col min="12013" max="12013" width="21.1640625" style="221" bestFit="1" customWidth="1"/>
    <col min="12014" max="12014" width="13" style="221" customWidth="1"/>
    <col min="12015" max="12015" width="14.1640625" style="221" customWidth="1"/>
    <col min="12016" max="12018" width="14.1640625" style="221" bestFit="1" customWidth="1"/>
    <col min="12019" max="12019" width="3.33203125" style="221" customWidth="1"/>
    <col min="12020" max="12020" width="13" style="221" customWidth="1"/>
    <col min="12021" max="12021" width="11.1640625" style="221" customWidth="1"/>
    <col min="12022" max="12022" width="47.83203125" style="221" customWidth="1"/>
    <col min="12023" max="12023" width="14.1640625" style="221" bestFit="1" customWidth="1"/>
    <col min="12024" max="12024" width="10.1640625" style="221" customWidth="1"/>
    <col min="12025" max="12025" width="57.33203125" style="221" customWidth="1"/>
    <col min="12026" max="12026" width="14.1640625" style="221" customWidth="1"/>
    <col min="12027" max="12027" width="10.33203125" style="221" customWidth="1"/>
    <col min="12028" max="12028" width="50.1640625" style="221" customWidth="1"/>
    <col min="12029" max="12029" width="15" style="221" customWidth="1"/>
    <col min="12030" max="12030" width="11" style="221" customWidth="1"/>
    <col min="12031" max="12031" width="52.1640625" style="221" customWidth="1"/>
    <col min="12032" max="12267" width="9.33203125" style="221"/>
    <col min="12268" max="12268" width="48.1640625" style="221" customWidth="1"/>
    <col min="12269" max="12269" width="21.1640625" style="221" bestFit="1" customWidth="1"/>
    <col min="12270" max="12270" width="13" style="221" customWidth="1"/>
    <col min="12271" max="12271" width="14.1640625" style="221" customWidth="1"/>
    <col min="12272" max="12274" width="14.1640625" style="221" bestFit="1" customWidth="1"/>
    <col min="12275" max="12275" width="3.33203125" style="221" customWidth="1"/>
    <col min="12276" max="12276" width="13" style="221" customWidth="1"/>
    <col min="12277" max="12277" width="11.1640625" style="221" customWidth="1"/>
    <col min="12278" max="12278" width="47.83203125" style="221" customWidth="1"/>
    <col min="12279" max="12279" width="14.1640625" style="221" bestFit="1" customWidth="1"/>
    <col min="12280" max="12280" width="10.1640625" style="221" customWidth="1"/>
    <col min="12281" max="12281" width="57.33203125" style="221" customWidth="1"/>
    <col min="12282" max="12282" width="14.1640625" style="221" customWidth="1"/>
    <col min="12283" max="12283" width="10.33203125" style="221" customWidth="1"/>
    <col min="12284" max="12284" width="50.1640625" style="221" customWidth="1"/>
    <col min="12285" max="12285" width="15" style="221" customWidth="1"/>
    <col min="12286" max="12286" width="11" style="221" customWidth="1"/>
    <col min="12287" max="12287" width="52.1640625" style="221" customWidth="1"/>
    <col min="12288" max="12523" width="9.33203125" style="221"/>
    <col min="12524" max="12524" width="48.1640625" style="221" customWidth="1"/>
    <col min="12525" max="12525" width="21.1640625" style="221" bestFit="1" customWidth="1"/>
    <col min="12526" max="12526" width="13" style="221" customWidth="1"/>
    <col min="12527" max="12527" width="14.1640625" style="221" customWidth="1"/>
    <col min="12528" max="12530" width="14.1640625" style="221" bestFit="1" customWidth="1"/>
    <col min="12531" max="12531" width="3.33203125" style="221" customWidth="1"/>
    <col min="12532" max="12532" width="13" style="221" customWidth="1"/>
    <col min="12533" max="12533" width="11.1640625" style="221" customWidth="1"/>
    <col min="12534" max="12534" width="47.83203125" style="221" customWidth="1"/>
    <col min="12535" max="12535" width="14.1640625" style="221" bestFit="1" customWidth="1"/>
    <col min="12536" max="12536" width="10.1640625" style="221" customWidth="1"/>
    <col min="12537" max="12537" width="57.33203125" style="221" customWidth="1"/>
    <col min="12538" max="12538" width="14.1640625" style="221" customWidth="1"/>
    <col min="12539" max="12539" width="10.33203125" style="221" customWidth="1"/>
    <col min="12540" max="12540" width="50.1640625" style="221" customWidth="1"/>
    <col min="12541" max="12541" width="15" style="221" customWidth="1"/>
    <col min="12542" max="12542" width="11" style="221" customWidth="1"/>
    <col min="12543" max="12543" width="52.1640625" style="221" customWidth="1"/>
    <col min="12544" max="12779" width="9.33203125" style="221"/>
    <col min="12780" max="12780" width="48.1640625" style="221" customWidth="1"/>
    <col min="12781" max="12781" width="21.1640625" style="221" bestFit="1" customWidth="1"/>
    <col min="12782" max="12782" width="13" style="221" customWidth="1"/>
    <col min="12783" max="12783" width="14.1640625" style="221" customWidth="1"/>
    <col min="12784" max="12786" width="14.1640625" style="221" bestFit="1" customWidth="1"/>
    <col min="12787" max="12787" width="3.33203125" style="221" customWidth="1"/>
    <col min="12788" max="12788" width="13" style="221" customWidth="1"/>
    <col min="12789" max="12789" width="11.1640625" style="221" customWidth="1"/>
    <col min="12790" max="12790" width="47.83203125" style="221" customWidth="1"/>
    <col min="12791" max="12791" width="14.1640625" style="221" bestFit="1" customWidth="1"/>
    <col min="12792" max="12792" width="10.1640625" style="221" customWidth="1"/>
    <col min="12793" max="12793" width="57.33203125" style="221" customWidth="1"/>
    <col min="12794" max="12794" width="14.1640625" style="221" customWidth="1"/>
    <col min="12795" max="12795" width="10.33203125" style="221" customWidth="1"/>
    <col min="12796" max="12796" width="50.1640625" style="221" customWidth="1"/>
    <col min="12797" max="12797" width="15" style="221" customWidth="1"/>
    <col min="12798" max="12798" width="11" style="221" customWidth="1"/>
    <col min="12799" max="12799" width="52.1640625" style="221" customWidth="1"/>
    <col min="12800" max="13035" width="9.33203125" style="221"/>
    <col min="13036" max="13036" width="48.1640625" style="221" customWidth="1"/>
    <col min="13037" max="13037" width="21.1640625" style="221" bestFit="1" customWidth="1"/>
    <col min="13038" max="13038" width="13" style="221" customWidth="1"/>
    <col min="13039" max="13039" width="14.1640625" style="221" customWidth="1"/>
    <col min="13040" max="13042" width="14.1640625" style="221" bestFit="1" customWidth="1"/>
    <col min="13043" max="13043" width="3.33203125" style="221" customWidth="1"/>
    <col min="13044" max="13044" width="13" style="221" customWidth="1"/>
    <col min="13045" max="13045" width="11.1640625" style="221" customWidth="1"/>
    <col min="13046" max="13046" width="47.83203125" style="221" customWidth="1"/>
    <col min="13047" max="13047" width="14.1640625" style="221" bestFit="1" customWidth="1"/>
    <col min="13048" max="13048" width="10.1640625" style="221" customWidth="1"/>
    <col min="13049" max="13049" width="57.33203125" style="221" customWidth="1"/>
    <col min="13050" max="13050" width="14.1640625" style="221" customWidth="1"/>
    <col min="13051" max="13051" width="10.33203125" style="221" customWidth="1"/>
    <col min="13052" max="13052" width="50.1640625" style="221" customWidth="1"/>
    <col min="13053" max="13053" width="15" style="221" customWidth="1"/>
    <col min="13054" max="13054" width="11" style="221" customWidth="1"/>
    <col min="13055" max="13055" width="52.1640625" style="221" customWidth="1"/>
    <col min="13056" max="13291" width="9.33203125" style="221"/>
    <col min="13292" max="13292" width="48.1640625" style="221" customWidth="1"/>
    <col min="13293" max="13293" width="21.1640625" style="221" bestFit="1" customWidth="1"/>
    <col min="13294" max="13294" width="13" style="221" customWidth="1"/>
    <col min="13295" max="13295" width="14.1640625" style="221" customWidth="1"/>
    <col min="13296" max="13298" width="14.1640625" style="221" bestFit="1" customWidth="1"/>
    <col min="13299" max="13299" width="3.33203125" style="221" customWidth="1"/>
    <col min="13300" max="13300" width="13" style="221" customWidth="1"/>
    <col min="13301" max="13301" width="11.1640625" style="221" customWidth="1"/>
    <col min="13302" max="13302" width="47.83203125" style="221" customWidth="1"/>
    <col min="13303" max="13303" width="14.1640625" style="221" bestFit="1" customWidth="1"/>
    <col min="13304" max="13304" width="10.1640625" style="221" customWidth="1"/>
    <col min="13305" max="13305" width="57.33203125" style="221" customWidth="1"/>
    <col min="13306" max="13306" width="14.1640625" style="221" customWidth="1"/>
    <col min="13307" max="13307" width="10.33203125" style="221" customWidth="1"/>
    <col min="13308" max="13308" width="50.1640625" style="221" customWidth="1"/>
    <col min="13309" max="13309" width="15" style="221" customWidth="1"/>
    <col min="13310" max="13310" width="11" style="221" customWidth="1"/>
    <col min="13311" max="13311" width="52.1640625" style="221" customWidth="1"/>
    <col min="13312" max="13547" width="9.33203125" style="221"/>
    <col min="13548" max="13548" width="48.1640625" style="221" customWidth="1"/>
    <col min="13549" max="13549" width="21.1640625" style="221" bestFit="1" customWidth="1"/>
    <col min="13550" max="13550" width="13" style="221" customWidth="1"/>
    <col min="13551" max="13551" width="14.1640625" style="221" customWidth="1"/>
    <col min="13552" max="13554" width="14.1640625" style="221" bestFit="1" customWidth="1"/>
    <col min="13555" max="13555" width="3.33203125" style="221" customWidth="1"/>
    <col min="13556" max="13556" width="13" style="221" customWidth="1"/>
    <col min="13557" max="13557" width="11.1640625" style="221" customWidth="1"/>
    <col min="13558" max="13558" width="47.83203125" style="221" customWidth="1"/>
    <col min="13559" max="13559" width="14.1640625" style="221" bestFit="1" customWidth="1"/>
    <col min="13560" max="13560" width="10.1640625" style="221" customWidth="1"/>
    <col min="13561" max="13561" width="57.33203125" style="221" customWidth="1"/>
    <col min="13562" max="13562" width="14.1640625" style="221" customWidth="1"/>
    <col min="13563" max="13563" width="10.33203125" style="221" customWidth="1"/>
    <col min="13564" max="13564" width="50.1640625" style="221" customWidth="1"/>
    <col min="13565" max="13565" width="15" style="221" customWidth="1"/>
    <col min="13566" max="13566" width="11" style="221" customWidth="1"/>
    <col min="13567" max="13567" width="52.1640625" style="221" customWidth="1"/>
    <col min="13568" max="13803" width="9.33203125" style="221"/>
    <col min="13804" max="13804" width="48.1640625" style="221" customWidth="1"/>
    <col min="13805" max="13805" width="21.1640625" style="221" bestFit="1" customWidth="1"/>
    <col min="13806" max="13806" width="13" style="221" customWidth="1"/>
    <col min="13807" max="13807" width="14.1640625" style="221" customWidth="1"/>
    <col min="13808" max="13810" width="14.1640625" style="221" bestFit="1" customWidth="1"/>
    <col min="13811" max="13811" width="3.33203125" style="221" customWidth="1"/>
    <col min="13812" max="13812" width="13" style="221" customWidth="1"/>
    <col min="13813" max="13813" width="11.1640625" style="221" customWidth="1"/>
    <col min="13814" max="13814" width="47.83203125" style="221" customWidth="1"/>
    <col min="13815" max="13815" width="14.1640625" style="221" bestFit="1" customWidth="1"/>
    <col min="13816" max="13816" width="10.1640625" style="221" customWidth="1"/>
    <col min="13817" max="13817" width="57.33203125" style="221" customWidth="1"/>
    <col min="13818" max="13818" width="14.1640625" style="221" customWidth="1"/>
    <col min="13819" max="13819" width="10.33203125" style="221" customWidth="1"/>
    <col min="13820" max="13820" width="50.1640625" style="221" customWidth="1"/>
    <col min="13821" max="13821" width="15" style="221" customWidth="1"/>
    <col min="13822" max="13822" width="11" style="221" customWidth="1"/>
    <col min="13823" max="13823" width="52.1640625" style="221" customWidth="1"/>
    <col min="13824" max="14059" width="9.33203125" style="221"/>
    <col min="14060" max="14060" width="48.1640625" style="221" customWidth="1"/>
    <col min="14061" max="14061" width="21.1640625" style="221" bestFit="1" customWidth="1"/>
    <col min="14062" max="14062" width="13" style="221" customWidth="1"/>
    <col min="14063" max="14063" width="14.1640625" style="221" customWidth="1"/>
    <col min="14064" max="14066" width="14.1640625" style="221" bestFit="1" customWidth="1"/>
    <col min="14067" max="14067" width="3.33203125" style="221" customWidth="1"/>
    <col min="14068" max="14068" width="13" style="221" customWidth="1"/>
    <col min="14069" max="14069" width="11.1640625" style="221" customWidth="1"/>
    <col min="14070" max="14070" width="47.83203125" style="221" customWidth="1"/>
    <col min="14071" max="14071" width="14.1640625" style="221" bestFit="1" customWidth="1"/>
    <col min="14072" max="14072" width="10.1640625" style="221" customWidth="1"/>
    <col min="14073" max="14073" width="57.33203125" style="221" customWidth="1"/>
    <col min="14074" max="14074" width="14.1640625" style="221" customWidth="1"/>
    <col min="14075" max="14075" width="10.33203125" style="221" customWidth="1"/>
    <col min="14076" max="14076" width="50.1640625" style="221" customWidth="1"/>
    <col min="14077" max="14077" width="15" style="221" customWidth="1"/>
    <col min="14078" max="14078" width="11" style="221" customWidth="1"/>
    <col min="14079" max="14079" width="52.1640625" style="221" customWidth="1"/>
    <col min="14080" max="14315" width="9.33203125" style="221"/>
    <col min="14316" max="14316" width="48.1640625" style="221" customWidth="1"/>
    <col min="14317" max="14317" width="21.1640625" style="221" bestFit="1" customWidth="1"/>
    <col min="14318" max="14318" width="13" style="221" customWidth="1"/>
    <col min="14319" max="14319" width="14.1640625" style="221" customWidth="1"/>
    <col min="14320" max="14322" width="14.1640625" style="221" bestFit="1" customWidth="1"/>
    <col min="14323" max="14323" width="3.33203125" style="221" customWidth="1"/>
    <col min="14324" max="14324" width="13" style="221" customWidth="1"/>
    <col min="14325" max="14325" width="11.1640625" style="221" customWidth="1"/>
    <col min="14326" max="14326" width="47.83203125" style="221" customWidth="1"/>
    <col min="14327" max="14327" width="14.1640625" style="221" bestFit="1" customWidth="1"/>
    <col min="14328" max="14328" width="10.1640625" style="221" customWidth="1"/>
    <col min="14329" max="14329" width="57.33203125" style="221" customWidth="1"/>
    <col min="14330" max="14330" width="14.1640625" style="221" customWidth="1"/>
    <col min="14331" max="14331" width="10.33203125" style="221" customWidth="1"/>
    <col min="14332" max="14332" width="50.1640625" style="221" customWidth="1"/>
    <col min="14333" max="14333" width="15" style="221" customWidth="1"/>
    <col min="14334" max="14334" width="11" style="221" customWidth="1"/>
    <col min="14335" max="14335" width="52.1640625" style="221" customWidth="1"/>
    <col min="14336" max="14571" width="9.33203125" style="221"/>
    <col min="14572" max="14572" width="48.1640625" style="221" customWidth="1"/>
    <col min="14573" max="14573" width="21.1640625" style="221" bestFit="1" customWidth="1"/>
    <col min="14574" max="14574" width="13" style="221" customWidth="1"/>
    <col min="14575" max="14575" width="14.1640625" style="221" customWidth="1"/>
    <col min="14576" max="14578" width="14.1640625" style="221" bestFit="1" customWidth="1"/>
    <col min="14579" max="14579" width="3.33203125" style="221" customWidth="1"/>
    <col min="14580" max="14580" width="13" style="221" customWidth="1"/>
    <col min="14581" max="14581" width="11.1640625" style="221" customWidth="1"/>
    <col min="14582" max="14582" width="47.83203125" style="221" customWidth="1"/>
    <col min="14583" max="14583" width="14.1640625" style="221" bestFit="1" customWidth="1"/>
    <col min="14584" max="14584" width="10.1640625" style="221" customWidth="1"/>
    <col min="14585" max="14585" width="57.33203125" style="221" customWidth="1"/>
    <col min="14586" max="14586" width="14.1640625" style="221" customWidth="1"/>
    <col min="14587" max="14587" width="10.33203125" style="221" customWidth="1"/>
    <col min="14588" max="14588" width="50.1640625" style="221" customWidth="1"/>
    <col min="14589" max="14589" width="15" style="221" customWidth="1"/>
    <col min="14590" max="14590" width="11" style="221" customWidth="1"/>
    <col min="14591" max="14591" width="52.1640625" style="221" customWidth="1"/>
    <col min="14592" max="14827" width="9.33203125" style="221"/>
    <col min="14828" max="14828" width="48.1640625" style="221" customWidth="1"/>
    <col min="14829" max="14829" width="21.1640625" style="221" bestFit="1" customWidth="1"/>
    <col min="14830" max="14830" width="13" style="221" customWidth="1"/>
    <col min="14831" max="14831" width="14.1640625" style="221" customWidth="1"/>
    <col min="14832" max="14834" width="14.1640625" style="221" bestFit="1" customWidth="1"/>
    <col min="14835" max="14835" width="3.33203125" style="221" customWidth="1"/>
    <col min="14836" max="14836" width="13" style="221" customWidth="1"/>
    <col min="14837" max="14837" width="11.1640625" style="221" customWidth="1"/>
    <col min="14838" max="14838" width="47.83203125" style="221" customWidth="1"/>
    <col min="14839" max="14839" width="14.1640625" style="221" bestFit="1" customWidth="1"/>
    <col min="14840" max="14840" width="10.1640625" style="221" customWidth="1"/>
    <col min="14841" max="14841" width="57.33203125" style="221" customWidth="1"/>
    <col min="14842" max="14842" width="14.1640625" style="221" customWidth="1"/>
    <col min="14843" max="14843" width="10.33203125" style="221" customWidth="1"/>
    <col min="14844" max="14844" width="50.1640625" style="221" customWidth="1"/>
    <col min="14845" max="14845" width="15" style="221" customWidth="1"/>
    <col min="14846" max="14846" width="11" style="221" customWidth="1"/>
    <col min="14847" max="14847" width="52.1640625" style="221" customWidth="1"/>
    <col min="14848" max="15083" width="9.33203125" style="221"/>
    <col min="15084" max="15084" width="48.1640625" style="221" customWidth="1"/>
    <col min="15085" max="15085" width="21.1640625" style="221" bestFit="1" customWidth="1"/>
    <col min="15086" max="15086" width="13" style="221" customWidth="1"/>
    <col min="15087" max="15087" width="14.1640625" style="221" customWidth="1"/>
    <col min="15088" max="15090" width="14.1640625" style="221" bestFit="1" customWidth="1"/>
    <col min="15091" max="15091" width="3.33203125" style="221" customWidth="1"/>
    <col min="15092" max="15092" width="13" style="221" customWidth="1"/>
    <col min="15093" max="15093" width="11.1640625" style="221" customWidth="1"/>
    <col min="15094" max="15094" width="47.83203125" style="221" customWidth="1"/>
    <col min="15095" max="15095" width="14.1640625" style="221" bestFit="1" customWidth="1"/>
    <col min="15096" max="15096" width="10.1640625" style="221" customWidth="1"/>
    <col min="15097" max="15097" width="57.33203125" style="221" customWidth="1"/>
    <col min="15098" max="15098" width="14.1640625" style="221" customWidth="1"/>
    <col min="15099" max="15099" width="10.33203125" style="221" customWidth="1"/>
    <col min="15100" max="15100" width="50.1640625" style="221" customWidth="1"/>
    <col min="15101" max="15101" width="15" style="221" customWidth="1"/>
    <col min="15102" max="15102" width="11" style="221" customWidth="1"/>
    <col min="15103" max="15103" width="52.1640625" style="221" customWidth="1"/>
    <col min="15104" max="15339" width="9.33203125" style="221"/>
    <col min="15340" max="15340" width="48.1640625" style="221" customWidth="1"/>
    <col min="15341" max="15341" width="21.1640625" style="221" bestFit="1" customWidth="1"/>
    <col min="15342" max="15342" width="13" style="221" customWidth="1"/>
    <col min="15343" max="15343" width="14.1640625" style="221" customWidth="1"/>
    <col min="15344" max="15346" width="14.1640625" style="221" bestFit="1" customWidth="1"/>
    <col min="15347" max="15347" width="3.33203125" style="221" customWidth="1"/>
    <col min="15348" max="15348" width="13" style="221" customWidth="1"/>
    <col min="15349" max="15349" width="11.1640625" style="221" customWidth="1"/>
    <col min="15350" max="15350" width="47.83203125" style="221" customWidth="1"/>
    <col min="15351" max="15351" width="14.1640625" style="221" bestFit="1" customWidth="1"/>
    <col min="15352" max="15352" width="10.1640625" style="221" customWidth="1"/>
    <col min="15353" max="15353" width="57.33203125" style="221" customWidth="1"/>
    <col min="15354" max="15354" width="14.1640625" style="221" customWidth="1"/>
    <col min="15355" max="15355" width="10.33203125" style="221" customWidth="1"/>
    <col min="15356" max="15356" width="50.1640625" style="221" customWidth="1"/>
    <col min="15357" max="15357" width="15" style="221" customWidth="1"/>
    <col min="15358" max="15358" width="11" style="221" customWidth="1"/>
    <col min="15359" max="15359" width="52.1640625" style="221" customWidth="1"/>
    <col min="15360" max="15595" width="9.33203125" style="221"/>
    <col min="15596" max="15596" width="48.1640625" style="221" customWidth="1"/>
    <col min="15597" max="15597" width="21.1640625" style="221" bestFit="1" customWidth="1"/>
    <col min="15598" max="15598" width="13" style="221" customWidth="1"/>
    <col min="15599" max="15599" width="14.1640625" style="221" customWidth="1"/>
    <col min="15600" max="15602" width="14.1640625" style="221" bestFit="1" customWidth="1"/>
    <col min="15603" max="15603" width="3.33203125" style="221" customWidth="1"/>
    <col min="15604" max="15604" width="13" style="221" customWidth="1"/>
    <col min="15605" max="15605" width="11.1640625" style="221" customWidth="1"/>
    <col min="15606" max="15606" width="47.83203125" style="221" customWidth="1"/>
    <col min="15607" max="15607" width="14.1640625" style="221" bestFit="1" customWidth="1"/>
    <col min="15608" max="15608" width="10.1640625" style="221" customWidth="1"/>
    <col min="15609" max="15609" width="57.33203125" style="221" customWidth="1"/>
    <col min="15610" max="15610" width="14.1640625" style="221" customWidth="1"/>
    <col min="15611" max="15611" width="10.33203125" style="221" customWidth="1"/>
    <col min="15612" max="15612" width="50.1640625" style="221" customWidth="1"/>
    <col min="15613" max="15613" width="15" style="221" customWidth="1"/>
    <col min="15614" max="15614" width="11" style="221" customWidth="1"/>
    <col min="15615" max="15615" width="52.1640625" style="221" customWidth="1"/>
    <col min="15616" max="15851" width="9.33203125" style="221"/>
    <col min="15852" max="15852" width="48.1640625" style="221" customWidth="1"/>
    <col min="15853" max="15853" width="21.1640625" style="221" bestFit="1" customWidth="1"/>
    <col min="15854" max="15854" width="13" style="221" customWidth="1"/>
    <col min="15855" max="15855" width="14.1640625" style="221" customWidth="1"/>
    <col min="15856" max="15858" width="14.1640625" style="221" bestFit="1" customWidth="1"/>
    <col min="15859" max="15859" width="3.33203125" style="221" customWidth="1"/>
    <col min="15860" max="15860" width="13" style="221" customWidth="1"/>
    <col min="15861" max="15861" width="11.1640625" style="221" customWidth="1"/>
    <col min="15862" max="15862" width="47.83203125" style="221" customWidth="1"/>
    <col min="15863" max="15863" width="14.1640625" style="221" bestFit="1" customWidth="1"/>
    <col min="15864" max="15864" width="10.1640625" style="221" customWidth="1"/>
    <col min="15865" max="15865" width="57.33203125" style="221" customWidth="1"/>
    <col min="15866" max="15866" width="14.1640625" style="221" customWidth="1"/>
    <col min="15867" max="15867" width="10.33203125" style="221" customWidth="1"/>
    <col min="15868" max="15868" width="50.1640625" style="221" customWidth="1"/>
    <col min="15869" max="15869" width="15" style="221" customWidth="1"/>
    <col min="15870" max="15870" width="11" style="221" customWidth="1"/>
    <col min="15871" max="15871" width="52.1640625" style="221" customWidth="1"/>
    <col min="15872" max="16107" width="9.33203125" style="221"/>
    <col min="16108" max="16108" width="48.1640625" style="221" customWidth="1"/>
    <col min="16109" max="16109" width="21.1640625" style="221" bestFit="1" customWidth="1"/>
    <col min="16110" max="16110" width="13" style="221" customWidth="1"/>
    <col min="16111" max="16111" width="14.1640625" style="221" customWidth="1"/>
    <col min="16112" max="16114" width="14.1640625" style="221" bestFit="1" customWidth="1"/>
    <col min="16115" max="16115" width="3.33203125" style="221" customWidth="1"/>
    <col min="16116" max="16116" width="13" style="221" customWidth="1"/>
    <col min="16117" max="16117" width="11.1640625" style="221" customWidth="1"/>
    <col min="16118" max="16118" width="47.83203125" style="221" customWidth="1"/>
    <col min="16119" max="16119" width="14.1640625" style="221" bestFit="1" customWidth="1"/>
    <col min="16120" max="16120" width="10.1640625" style="221" customWidth="1"/>
    <col min="16121" max="16121" width="57.33203125" style="221" customWidth="1"/>
    <col min="16122" max="16122" width="14.1640625" style="221" customWidth="1"/>
    <col min="16123" max="16123" width="10.33203125" style="221" customWidth="1"/>
    <col min="16124" max="16124" width="50.1640625" style="221" customWidth="1"/>
    <col min="16125" max="16125" width="15" style="221" customWidth="1"/>
    <col min="16126" max="16126" width="11" style="221" customWidth="1"/>
    <col min="16127" max="16127" width="52.1640625" style="221" customWidth="1"/>
    <col min="16128" max="16384" width="9.33203125" style="221"/>
  </cols>
  <sheetData>
    <row r="1" spans="1:8" ht="15.75">
      <c r="A1" s="217"/>
      <c r="B1" s="218" t="s">
        <v>182</v>
      </c>
      <c r="C1" s="218"/>
      <c r="D1" s="219"/>
      <c r="E1" s="219"/>
      <c r="F1" s="219"/>
      <c r="G1" s="220"/>
      <c r="H1" s="220"/>
    </row>
    <row r="2" spans="1:8" ht="15">
      <c r="A2" s="217"/>
      <c r="B2" s="222" t="s">
        <v>183</v>
      </c>
      <c r="C2" s="222"/>
      <c r="D2" s="219"/>
      <c r="E2" s="219"/>
      <c r="F2" s="219"/>
      <c r="G2" s="220"/>
      <c r="H2" s="220"/>
    </row>
    <row r="3" spans="1:8" ht="15">
      <c r="A3" s="217"/>
      <c r="B3" s="222"/>
      <c r="C3" s="222"/>
      <c r="D3" s="220"/>
      <c r="E3" s="220"/>
      <c r="F3" s="220"/>
      <c r="G3" s="220"/>
      <c r="H3" s="220"/>
    </row>
    <row r="4" spans="1:8" ht="15">
      <c r="A4" s="217"/>
      <c r="B4" s="222" t="s">
        <v>184</v>
      </c>
      <c r="C4" s="222"/>
      <c r="D4" s="220"/>
      <c r="E4" s="220"/>
      <c r="F4" s="220"/>
      <c r="G4" s="220"/>
      <c r="H4" s="220"/>
    </row>
    <row r="5" spans="1:8" ht="15">
      <c r="A5" s="217"/>
      <c r="B5" s="222"/>
      <c r="C5" s="222"/>
    </row>
    <row r="6" spans="1:8" ht="29.25" customHeight="1">
      <c r="A6" s="223" t="s">
        <v>185</v>
      </c>
      <c r="B6" s="223" t="s">
        <v>186</v>
      </c>
      <c r="C6" s="224"/>
      <c r="D6" s="225" t="s">
        <v>75</v>
      </c>
      <c r="E6" s="225" t="s">
        <v>62</v>
      </c>
      <c r="F6" s="226" t="s">
        <v>273</v>
      </c>
      <c r="G6" s="226"/>
      <c r="H6" s="227" t="s">
        <v>188</v>
      </c>
    </row>
    <row r="7" spans="1:8">
      <c r="A7" s="228"/>
      <c r="B7" s="228"/>
      <c r="C7" s="229" t="s">
        <v>189</v>
      </c>
      <c r="D7" s="230"/>
      <c r="E7" s="230"/>
      <c r="F7" s="231" t="s">
        <v>190</v>
      </c>
      <c r="G7" s="231" t="s">
        <v>191</v>
      </c>
      <c r="H7" s="231"/>
    </row>
    <row r="8" spans="1:8">
      <c r="A8" s="232" t="s">
        <v>192</v>
      </c>
      <c r="B8" s="229"/>
      <c r="C8" s="229"/>
      <c r="D8" s="233"/>
      <c r="E8" s="233"/>
      <c r="F8" s="233"/>
      <c r="G8" s="233"/>
      <c r="H8" s="233"/>
    </row>
    <row r="9" spans="1:8">
      <c r="A9" s="232" t="s">
        <v>193</v>
      </c>
      <c r="B9" s="229" t="s">
        <v>194</v>
      </c>
      <c r="C9" s="229"/>
      <c r="D9" s="233"/>
      <c r="E9" s="233"/>
      <c r="F9" s="233"/>
      <c r="G9" s="233"/>
      <c r="H9" s="233"/>
    </row>
    <row r="10" spans="1:8" ht="81.75" customHeight="1">
      <c r="A10" s="232">
        <v>1</v>
      </c>
      <c r="B10" s="229" t="s">
        <v>195</v>
      </c>
      <c r="C10" s="232">
        <v>9201</v>
      </c>
      <c r="D10" s="233">
        <v>5835199</v>
      </c>
      <c r="E10" s="233">
        <v>47301311</v>
      </c>
      <c r="F10" s="233">
        <f>+E10-D10</f>
        <v>41466112</v>
      </c>
      <c r="G10" s="234">
        <f>ROUND((E10-D10)*100/D10,2)</f>
        <v>710.62</v>
      </c>
      <c r="H10" s="235" t="s">
        <v>274</v>
      </c>
    </row>
    <row r="11" spans="1:8">
      <c r="A11" s="232"/>
      <c r="B11" s="229"/>
      <c r="C11" s="232"/>
      <c r="D11" s="233"/>
      <c r="E11" s="233"/>
      <c r="F11" s="233"/>
      <c r="G11" s="234"/>
      <c r="H11" s="234"/>
    </row>
    <row r="12" spans="1:8">
      <c r="A12" s="232">
        <v>2</v>
      </c>
      <c r="B12" s="236" t="s">
        <v>197</v>
      </c>
      <c r="C12" s="237"/>
      <c r="D12" s="233"/>
      <c r="E12" s="233"/>
      <c r="F12" s="233"/>
      <c r="G12" s="234"/>
      <c r="H12" s="234"/>
    </row>
    <row r="13" spans="1:8" ht="147" customHeight="1">
      <c r="A13" s="237">
        <v>2.1</v>
      </c>
      <c r="B13" s="236" t="s">
        <v>198</v>
      </c>
      <c r="C13" s="237" t="s">
        <v>199</v>
      </c>
      <c r="D13" s="233">
        <v>16680775</v>
      </c>
      <c r="E13" s="233">
        <v>139991758</v>
      </c>
      <c r="F13" s="233">
        <f>+E13-D13</f>
        <v>123310983</v>
      </c>
      <c r="G13" s="234">
        <f>ROUND((E13-D13)*100/D13,2)</f>
        <v>739.24</v>
      </c>
      <c r="H13" s="235" t="s">
        <v>275</v>
      </c>
    </row>
    <row r="14" spans="1:8" ht="108.75" customHeight="1">
      <c r="A14" s="237">
        <v>2.2000000000000002</v>
      </c>
      <c r="B14" s="236" t="s">
        <v>201</v>
      </c>
      <c r="C14" s="237" t="s">
        <v>202</v>
      </c>
      <c r="D14" s="233">
        <v>124231672</v>
      </c>
      <c r="E14" s="233">
        <v>118234118</v>
      </c>
      <c r="F14" s="233">
        <f>+E14-D14</f>
        <v>-5997554</v>
      </c>
      <c r="G14" s="234">
        <f>ROUND((E14-D14)*100/D14,2)</f>
        <v>-4.83</v>
      </c>
      <c r="H14" s="235"/>
    </row>
    <row r="15" spans="1:8" ht="25.5">
      <c r="A15" s="232"/>
      <c r="B15" s="236" t="s">
        <v>203</v>
      </c>
      <c r="C15" s="237"/>
      <c r="D15" s="227">
        <f>SUM(D13:D14)</f>
        <v>140912447</v>
      </c>
      <c r="E15" s="227">
        <f>SUM(E13:E14)</f>
        <v>258225876</v>
      </c>
      <c r="F15" s="227"/>
      <c r="G15" s="238"/>
      <c r="H15" s="238"/>
    </row>
    <row r="16" spans="1:8">
      <c r="A16" s="232"/>
      <c r="B16" s="236"/>
      <c r="C16" s="237"/>
      <c r="D16" s="233"/>
      <c r="E16" s="233"/>
      <c r="F16" s="233"/>
      <c r="G16" s="234"/>
      <c r="H16" s="234"/>
    </row>
    <row r="17" spans="1:8" ht="172.5" customHeight="1">
      <c r="A17" s="232">
        <v>3</v>
      </c>
      <c r="B17" s="236" t="s">
        <v>204</v>
      </c>
      <c r="C17" s="237">
        <v>9213</v>
      </c>
      <c r="D17" s="227">
        <v>46606753</v>
      </c>
      <c r="E17" s="227">
        <v>57782602</v>
      </c>
      <c r="F17" s="227">
        <f>+E17-D17</f>
        <v>11175849</v>
      </c>
      <c r="G17" s="238">
        <f>+F17/D17*100</f>
        <v>23.979033682093238</v>
      </c>
      <c r="H17" s="239" t="s">
        <v>276</v>
      </c>
    </row>
    <row r="18" spans="1:8" s="242" customFormat="1" ht="31.5" customHeight="1">
      <c r="A18" s="237">
        <v>4</v>
      </c>
      <c r="B18" s="236" t="s">
        <v>205</v>
      </c>
      <c r="C18" s="237">
        <v>9214</v>
      </c>
      <c r="D18" s="231">
        <v>36786483</v>
      </c>
      <c r="E18" s="231">
        <v>41647959</v>
      </c>
      <c r="F18" s="231">
        <f>+E18-D18</f>
        <v>4861476</v>
      </c>
      <c r="G18" s="240">
        <f>+F18/D18*100</f>
        <v>13.215386749529712</v>
      </c>
      <c r="H18" s="241" t="s">
        <v>206</v>
      </c>
    </row>
    <row r="19" spans="1:8">
      <c r="A19" s="232"/>
      <c r="B19" s="236"/>
      <c r="C19" s="237"/>
      <c r="D19" s="233"/>
      <c r="E19" s="233"/>
      <c r="F19" s="233"/>
      <c r="G19" s="234"/>
      <c r="H19" s="234"/>
    </row>
    <row r="20" spans="1:8">
      <c r="A20" s="232">
        <v>5</v>
      </c>
      <c r="B20" s="236" t="s">
        <v>207</v>
      </c>
      <c r="C20" s="237"/>
      <c r="D20" s="233"/>
      <c r="E20" s="233"/>
      <c r="F20" s="233"/>
      <c r="G20" s="234"/>
      <c r="H20" s="234"/>
    </row>
    <row r="21" spans="1:8">
      <c r="A21" s="243">
        <v>5.0999999999999996</v>
      </c>
      <c r="B21" s="244" t="s">
        <v>208</v>
      </c>
      <c r="C21" s="245">
        <v>9211</v>
      </c>
      <c r="D21" s="233">
        <v>13358357</v>
      </c>
      <c r="E21" s="233">
        <v>15443369</v>
      </c>
      <c r="F21" s="233">
        <f t="shared" ref="F21:F28" si="0">+E21-D21</f>
        <v>2085012</v>
      </c>
      <c r="G21" s="234">
        <f>+F21/D21*100</f>
        <v>15.608296738887873</v>
      </c>
      <c r="H21" s="235" t="s">
        <v>277</v>
      </c>
    </row>
    <row r="22" spans="1:8" ht="59.25" customHeight="1">
      <c r="A22" s="243">
        <v>5.2</v>
      </c>
      <c r="B22" s="244" t="s">
        <v>209</v>
      </c>
      <c r="C22" s="245">
        <v>9215</v>
      </c>
      <c r="D22" s="233">
        <v>16145870</v>
      </c>
      <c r="E22" s="233">
        <v>22959642</v>
      </c>
      <c r="F22" s="233">
        <f t="shared" si="0"/>
        <v>6813772</v>
      </c>
      <c r="G22" s="234">
        <f>+F22/D22*100</f>
        <v>42.201330742784378</v>
      </c>
      <c r="H22" s="235" t="s">
        <v>278</v>
      </c>
    </row>
    <row r="23" spans="1:8">
      <c r="A23" s="243">
        <v>5.3</v>
      </c>
      <c r="B23" s="244" t="s">
        <v>210</v>
      </c>
      <c r="C23" s="245">
        <v>9216</v>
      </c>
      <c r="D23" s="233">
        <v>5006745</v>
      </c>
      <c r="E23" s="233">
        <v>6613874</v>
      </c>
      <c r="F23" s="233">
        <f t="shared" si="0"/>
        <v>1607129</v>
      </c>
      <c r="G23" s="234">
        <f>+F23/D23*100</f>
        <v>32.099278073878338</v>
      </c>
      <c r="H23" s="235" t="s">
        <v>264</v>
      </c>
    </row>
    <row r="24" spans="1:8" ht="25.5">
      <c r="A24" s="243">
        <v>5.4</v>
      </c>
      <c r="B24" s="244" t="s">
        <v>211</v>
      </c>
      <c r="C24" s="245">
        <v>9220</v>
      </c>
      <c r="D24" s="233">
        <v>2744024</v>
      </c>
      <c r="E24" s="233">
        <v>5624065</v>
      </c>
      <c r="F24" s="233">
        <f t="shared" si="0"/>
        <v>2880041</v>
      </c>
      <c r="G24" s="234">
        <f>+F24/D24*100</f>
        <v>104.95684440077784</v>
      </c>
      <c r="H24" s="235" t="s">
        <v>279</v>
      </c>
    </row>
    <row r="25" spans="1:8">
      <c r="A25" s="243">
        <v>5.5</v>
      </c>
      <c r="B25" s="244" t="s">
        <v>213</v>
      </c>
      <c r="C25" s="245">
        <v>9221</v>
      </c>
      <c r="D25" s="233">
        <v>2466625</v>
      </c>
      <c r="E25" s="233">
        <v>3559728</v>
      </c>
      <c r="F25" s="233">
        <f t="shared" si="0"/>
        <v>1093103</v>
      </c>
      <c r="G25" s="234">
        <f>+F25/D25*100</f>
        <v>44.315735063092283</v>
      </c>
      <c r="H25" s="235" t="s">
        <v>214</v>
      </c>
    </row>
    <row r="26" spans="1:8">
      <c r="A26" s="243">
        <v>5.6</v>
      </c>
      <c r="B26" s="244" t="s">
        <v>215</v>
      </c>
      <c r="C26" s="245"/>
      <c r="D26" s="233">
        <v>0</v>
      </c>
      <c r="E26" s="233">
        <v>0</v>
      </c>
      <c r="F26" s="233">
        <f t="shared" si="0"/>
        <v>0</v>
      </c>
      <c r="G26" s="234">
        <v>0</v>
      </c>
      <c r="H26" s="234"/>
    </row>
    <row r="27" spans="1:8" ht="26.25" customHeight="1">
      <c r="A27" s="243">
        <v>5.7</v>
      </c>
      <c r="B27" s="244" t="s">
        <v>216</v>
      </c>
      <c r="C27" s="245">
        <v>9222</v>
      </c>
      <c r="D27" s="233">
        <v>14000</v>
      </c>
      <c r="E27" s="233">
        <v>33250</v>
      </c>
      <c r="F27" s="233">
        <f t="shared" si="0"/>
        <v>19250</v>
      </c>
      <c r="G27" s="234">
        <f>+F27/D27*100</f>
        <v>137.5</v>
      </c>
      <c r="H27" s="235" t="s">
        <v>217</v>
      </c>
    </row>
    <row r="28" spans="1:8" ht="25.5">
      <c r="A28" s="243"/>
      <c r="B28" s="236" t="s">
        <v>218</v>
      </c>
      <c r="C28" s="237"/>
      <c r="D28" s="227">
        <f>SUM(D21:D27)</f>
        <v>39735621</v>
      </c>
      <c r="E28" s="227">
        <f>SUM(E21:E27)</f>
        <v>54233928</v>
      </c>
      <c r="F28" s="227">
        <f t="shared" si="0"/>
        <v>14498307</v>
      </c>
      <c r="G28" s="238">
        <f>+F28/D28*100</f>
        <v>36.486926931379784</v>
      </c>
      <c r="H28" s="238"/>
    </row>
    <row r="29" spans="1:8">
      <c r="A29" s="232">
        <v>6</v>
      </c>
      <c r="B29" s="236" t="s">
        <v>219</v>
      </c>
      <c r="C29" s="237"/>
      <c r="D29" s="233"/>
      <c r="E29" s="233"/>
      <c r="F29" s="233"/>
      <c r="G29" s="234"/>
      <c r="H29" s="234"/>
    </row>
    <row r="30" spans="1:8">
      <c r="A30" s="243" t="s">
        <v>220</v>
      </c>
      <c r="B30" s="244" t="s">
        <v>221</v>
      </c>
      <c r="C30" s="245" t="s">
        <v>222</v>
      </c>
      <c r="D30" s="233">
        <v>288111221</v>
      </c>
      <c r="E30" s="233">
        <v>305319785</v>
      </c>
      <c r="F30" s="233">
        <f t="shared" ref="F30:F35" si="1">+E30-D30</f>
        <v>17208564</v>
      </c>
      <c r="G30" s="234">
        <f>+F30/D30*100</f>
        <v>5.9728891989250226</v>
      </c>
      <c r="H30" s="235" t="s">
        <v>178</v>
      </c>
    </row>
    <row r="31" spans="1:8" s="242" customFormat="1">
      <c r="A31" s="245">
        <v>6.2</v>
      </c>
      <c r="B31" s="244" t="s">
        <v>224</v>
      </c>
      <c r="C31" s="245">
        <v>9004</v>
      </c>
      <c r="D31" s="246">
        <v>20285057</v>
      </c>
      <c r="E31" s="246">
        <v>20774521</v>
      </c>
      <c r="F31" s="246">
        <f t="shared" si="1"/>
        <v>489464</v>
      </c>
      <c r="G31" s="247">
        <f>+F31/D31*100</f>
        <v>2.4129288865197664</v>
      </c>
      <c r="H31" s="241" t="s">
        <v>178</v>
      </c>
    </row>
    <row r="32" spans="1:8" ht="51">
      <c r="A32" s="245">
        <v>6.3</v>
      </c>
      <c r="B32" s="244" t="s">
        <v>226</v>
      </c>
      <c r="C32" s="245">
        <v>900185</v>
      </c>
      <c r="D32" s="233">
        <v>13320134</v>
      </c>
      <c r="E32" s="233">
        <v>7244027</v>
      </c>
      <c r="F32" s="233">
        <f t="shared" si="1"/>
        <v>-6076107</v>
      </c>
      <c r="G32" s="234">
        <f>+F32/D32*100</f>
        <v>-45.615960019621426</v>
      </c>
      <c r="H32" s="248" t="s">
        <v>280</v>
      </c>
    </row>
    <row r="33" spans="1:8">
      <c r="A33" s="243">
        <v>6.4</v>
      </c>
      <c r="B33" s="244" t="s">
        <v>228</v>
      </c>
      <c r="C33" s="245">
        <v>9203</v>
      </c>
      <c r="D33" s="233">
        <v>0</v>
      </c>
      <c r="E33" s="233">
        <v>4629908</v>
      </c>
      <c r="F33" s="233">
        <f t="shared" si="1"/>
        <v>4629908</v>
      </c>
      <c r="G33" s="234"/>
      <c r="H33" s="235" t="s">
        <v>281</v>
      </c>
    </row>
    <row r="34" spans="1:8">
      <c r="A34" s="243">
        <v>6.5</v>
      </c>
      <c r="B34" s="244" t="s">
        <v>229</v>
      </c>
      <c r="C34" s="245"/>
      <c r="D34" s="233">
        <v>0</v>
      </c>
      <c r="E34" s="233">
        <v>0</v>
      </c>
      <c r="F34" s="233">
        <f t="shared" si="1"/>
        <v>0</v>
      </c>
      <c r="G34" s="234">
        <v>0</v>
      </c>
      <c r="H34" s="235"/>
    </row>
    <row r="35" spans="1:8" ht="40.5" customHeight="1">
      <c r="A35" s="245">
        <v>6.6</v>
      </c>
      <c r="B35" s="244" t="s">
        <v>230</v>
      </c>
      <c r="C35" s="245" t="s">
        <v>231</v>
      </c>
      <c r="D35" s="233">
        <v>13898084</v>
      </c>
      <c r="E35" s="233">
        <v>8184610</v>
      </c>
      <c r="F35" s="233">
        <f t="shared" si="1"/>
        <v>-5713474</v>
      </c>
      <c r="G35" s="234">
        <f>+F35/D35*100</f>
        <v>-41.109796141683994</v>
      </c>
      <c r="H35" s="249" t="s">
        <v>282</v>
      </c>
    </row>
    <row r="36" spans="1:8">
      <c r="A36" s="243"/>
      <c r="B36" s="236" t="s">
        <v>233</v>
      </c>
      <c r="C36" s="237"/>
      <c r="D36" s="227">
        <f>SUM(D30:D35)</f>
        <v>335614496</v>
      </c>
      <c r="E36" s="227">
        <f>SUM(E30:E35)</f>
        <v>346152851</v>
      </c>
      <c r="F36" s="227"/>
      <c r="G36" s="238"/>
      <c r="H36" s="238"/>
    </row>
    <row r="37" spans="1:8">
      <c r="A37" s="243">
        <v>7</v>
      </c>
      <c r="B37" s="244" t="s">
        <v>234</v>
      </c>
      <c r="C37" s="245"/>
      <c r="D37" s="233">
        <v>0</v>
      </c>
      <c r="E37" s="233">
        <v>0</v>
      </c>
      <c r="F37" s="233">
        <f t="shared" ref="F37:F43" si="2">+E37-D37</f>
        <v>0</v>
      </c>
      <c r="G37" s="234">
        <v>0</v>
      </c>
      <c r="H37" s="234"/>
    </row>
    <row r="38" spans="1:8">
      <c r="A38" s="243">
        <v>8</v>
      </c>
      <c r="B38" s="244" t="s">
        <v>235</v>
      </c>
      <c r="C38" s="245"/>
      <c r="D38" s="233">
        <v>0</v>
      </c>
      <c r="E38" s="233">
        <v>0</v>
      </c>
      <c r="F38" s="233">
        <f t="shared" si="2"/>
        <v>0</v>
      </c>
      <c r="G38" s="234">
        <v>0</v>
      </c>
      <c r="H38" s="234"/>
    </row>
    <row r="39" spans="1:8" ht="25.5">
      <c r="A39" s="243">
        <v>9.1</v>
      </c>
      <c r="B39" s="244" t="s">
        <v>236</v>
      </c>
      <c r="C39" s="245" t="s">
        <v>237</v>
      </c>
      <c r="D39" s="233">
        <v>196267202</v>
      </c>
      <c r="E39" s="233">
        <v>181169028</v>
      </c>
      <c r="F39" s="233">
        <f t="shared" si="2"/>
        <v>-15098174</v>
      </c>
      <c r="G39" s="234">
        <f>+F39/D39*100</f>
        <v>-7.6926627812221007</v>
      </c>
      <c r="H39" s="234" t="s">
        <v>178</v>
      </c>
    </row>
    <row r="40" spans="1:8" s="242" customFormat="1" ht="45.75" customHeight="1">
      <c r="A40" s="245">
        <v>10</v>
      </c>
      <c r="B40" s="236" t="s">
        <v>239</v>
      </c>
      <c r="C40" s="237"/>
      <c r="D40" s="246">
        <v>86441799</v>
      </c>
      <c r="E40" s="246">
        <v>69234015</v>
      </c>
      <c r="F40" s="246">
        <f t="shared" si="2"/>
        <v>-17207784</v>
      </c>
      <c r="G40" s="247">
        <f>+F40/D40*100</f>
        <v>-19.906786067698569</v>
      </c>
      <c r="H40" s="235" t="s">
        <v>283</v>
      </c>
    </row>
    <row r="41" spans="1:8">
      <c r="A41" s="243">
        <v>11</v>
      </c>
      <c r="B41" s="236" t="s">
        <v>240</v>
      </c>
      <c r="C41" s="237"/>
      <c r="D41" s="227">
        <f>+D40+D39+D36+D28+D15+D10+D17+D18</f>
        <v>888200000</v>
      </c>
      <c r="E41" s="227">
        <f>+E40+E39+E36+E28+E15+E10+E17+E18</f>
        <v>1055747570</v>
      </c>
      <c r="F41" s="227">
        <f t="shared" si="2"/>
        <v>167547570</v>
      </c>
      <c r="G41" s="238">
        <f>+F41/D41*100</f>
        <v>18.863721008781805</v>
      </c>
      <c r="H41" s="238"/>
    </row>
    <row r="42" spans="1:8" ht="54" customHeight="1">
      <c r="A42" s="243">
        <v>12</v>
      </c>
      <c r="B42" s="236" t="s">
        <v>241</v>
      </c>
      <c r="C42" s="237" t="s">
        <v>242</v>
      </c>
      <c r="D42" s="233">
        <v>9905009</v>
      </c>
      <c r="E42" s="233">
        <v>32868939</v>
      </c>
      <c r="F42" s="233">
        <f t="shared" si="2"/>
        <v>22963930</v>
      </c>
      <c r="G42" s="234">
        <f>+F42/D42*100</f>
        <v>231.84158641350047</v>
      </c>
      <c r="H42" s="235" t="s">
        <v>284</v>
      </c>
    </row>
    <row r="43" spans="1:8">
      <c r="A43" s="243">
        <v>13</v>
      </c>
      <c r="B43" s="236" t="s">
        <v>244</v>
      </c>
      <c r="C43" s="237"/>
      <c r="D43" s="227">
        <f>+D41-D42</f>
        <v>878294991</v>
      </c>
      <c r="E43" s="227">
        <f>+E41-E42</f>
        <v>1022878631</v>
      </c>
      <c r="F43" s="227">
        <f t="shared" si="2"/>
        <v>144583640</v>
      </c>
      <c r="G43" s="238">
        <f>+F43/D43*100</f>
        <v>16.461854101590795</v>
      </c>
      <c r="H43" s="238"/>
    </row>
    <row r="44" spans="1:8" ht="51">
      <c r="A44" s="245">
        <v>14</v>
      </c>
      <c r="B44" s="244" t="s">
        <v>245</v>
      </c>
      <c r="C44" s="245"/>
      <c r="D44" s="233"/>
      <c r="E44" s="233"/>
      <c r="F44" s="233"/>
      <c r="G44" s="233"/>
      <c r="H44" s="233"/>
    </row>
  </sheetData>
  <mergeCells count="5">
    <mergeCell ref="A6:A7"/>
    <mergeCell ref="B6:B7"/>
    <mergeCell ref="D6:D7"/>
    <mergeCell ref="E6:E7"/>
    <mergeCell ref="F6:G6"/>
  </mergeCells>
  <printOptions horizontalCentered="1"/>
  <pageMargins left="0.2" right="0.2" top="0.72" bottom="0.6" header="0.62" footer="0.6"/>
  <pageSetup scale="8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Annexure-III 1 to 3</vt:lpstr>
      <vt:lpstr>Annexure-IV</vt:lpstr>
      <vt:lpstr>Annexure-XIX (TEESTA-V)</vt:lpstr>
      <vt:lpstr>2016-17</vt:lpstr>
      <vt:lpstr>2015-16</vt:lpstr>
      <vt:lpstr>2014-15</vt:lpstr>
      <vt:lpstr>2013-14</vt:lpstr>
      <vt:lpstr>'2013-14'!Print_Area</vt:lpstr>
      <vt:lpstr>'2014-15'!Print_Area</vt:lpstr>
      <vt:lpstr>'2015-16'!Print_Area</vt:lpstr>
      <vt:lpstr>'2016-17'!Print_Area</vt:lpstr>
      <vt:lpstr>'Annexure-IV'!Print_Area</vt:lpstr>
      <vt:lpstr>'Annexure-XIX (TEESTA-V)'!Print_Area</vt:lpstr>
      <vt:lpstr>'2013-14'!Print_Titles</vt:lpstr>
      <vt:lpstr>'2014-15'!Print_Titles</vt:lpstr>
      <vt:lpstr>'2015-16'!Print_Titles</vt:lpstr>
      <vt:lpstr>'2016-17'!Print_Titles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dhanush</cp:lastModifiedBy>
  <cp:lastPrinted>2018-01-25T06:35:46Z</cp:lastPrinted>
  <dcterms:created xsi:type="dcterms:W3CDTF">2017-11-17T07:25:10Z</dcterms:created>
  <dcterms:modified xsi:type="dcterms:W3CDTF">2018-01-29T09:17:58Z</dcterms:modified>
</cp:coreProperties>
</file>